
<file path=[Content_Types].xml><?xml version="1.0" encoding="utf-8"?>
<Types xmlns="http://schemas.openxmlformats.org/package/2006/content-types">
  <Default Extension="bin" ContentType="application/vnd.openxmlformats-officedocument.oleObject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0055" windowHeight="8415" activeTab="1"/>
  </bookViews>
  <sheets>
    <sheet name="MyBufferSheet" sheetId="2" r:id="rId1"/>
    <sheet name="CustomFunctions" sheetId="3" r:id="rId2"/>
    <sheet name="Example" sheetId="4" r:id="rId3"/>
  </sheets>
  <functionGroups/>
  <calcPr calcId="124519"/>
</workbook>
</file>

<file path=xl/calcChain.xml><?xml version="1.0" encoding="utf-8"?>
<calcChain xmlns="http://schemas.openxmlformats.org/spreadsheetml/2006/main">
  <c r="C3" i="4"/>
  <c r="E3"/>
  <c r="G3"/>
  <c r="I3"/>
  <c r="D3"/>
  <c r="F3"/>
  <c r="H3"/>
  <c r="J3"/>
  <c r="B4"/>
  <c r="B5"/>
  <c r="C4"/>
  <c r="B6"/>
  <c r="C5"/>
  <c r="J4"/>
  <c r="H4"/>
  <c r="F4"/>
  <c r="D4"/>
  <c r="I4"/>
  <c r="G4"/>
  <c r="E4"/>
  <c r="B7"/>
  <c r="C6"/>
  <c r="I5"/>
  <c r="G5"/>
  <c r="E5"/>
  <c r="J5"/>
  <c r="H5"/>
  <c r="F5"/>
  <c r="D5"/>
  <c r="B8"/>
  <c r="C7"/>
  <c r="J6"/>
  <c r="H6"/>
  <c r="F6"/>
  <c r="D6"/>
  <c r="I6"/>
  <c r="G6"/>
  <c r="E6"/>
  <c r="B9"/>
  <c r="C8"/>
  <c r="I7"/>
  <c r="G7"/>
  <c r="E7"/>
  <c r="J7"/>
  <c r="H7"/>
  <c r="F7"/>
  <c r="D7"/>
  <c r="B10"/>
  <c r="C9"/>
  <c r="J8"/>
  <c r="H8"/>
  <c r="F8"/>
  <c r="D8"/>
  <c r="I8"/>
  <c r="G8"/>
  <c r="E8"/>
  <c r="B11"/>
  <c r="C10"/>
  <c r="I9"/>
  <c r="G9"/>
  <c r="E9"/>
  <c r="J9"/>
  <c r="H9"/>
  <c r="F9"/>
  <c r="D9"/>
  <c r="B12"/>
  <c r="C11"/>
  <c r="J10"/>
  <c r="H10"/>
  <c r="F10"/>
  <c r="D10"/>
  <c r="I10"/>
  <c r="G10"/>
  <c r="E10"/>
  <c r="B13"/>
  <c r="C12"/>
  <c r="I11"/>
  <c r="G11"/>
  <c r="E11"/>
  <c r="J11"/>
  <c r="H11"/>
  <c r="F11"/>
  <c r="D11"/>
  <c r="B14"/>
  <c r="C13"/>
  <c r="J12"/>
  <c r="H12"/>
  <c r="F12"/>
  <c r="D12"/>
  <c r="I12"/>
  <c r="G12"/>
  <c r="E12"/>
  <c r="B15"/>
  <c r="C14"/>
  <c r="I13"/>
  <c r="G13"/>
  <c r="E13"/>
  <c r="J13"/>
  <c r="H13"/>
  <c r="F13"/>
  <c r="D13"/>
  <c r="B16"/>
  <c r="C15"/>
  <c r="J14"/>
  <c r="H14"/>
  <c r="F14"/>
  <c r="D14"/>
  <c r="I14"/>
  <c r="G14"/>
  <c r="E14"/>
  <c r="B17"/>
  <c r="C16"/>
  <c r="I15"/>
  <c r="G15"/>
  <c r="E15"/>
  <c r="J15"/>
  <c r="H15"/>
  <c r="F15"/>
  <c r="D15"/>
  <c r="B18"/>
  <c r="C17"/>
  <c r="J16"/>
  <c r="H16"/>
  <c r="F16"/>
  <c r="D16"/>
  <c r="I16"/>
  <c r="G16"/>
  <c r="E16"/>
  <c r="B19"/>
  <c r="C18"/>
  <c r="I17"/>
  <c r="G17"/>
  <c r="E17"/>
  <c r="J17"/>
  <c r="H17"/>
  <c r="F17"/>
  <c r="D17"/>
  <c r="B20"/>
  <c r="C19"/>
  <c r="J18"/>
  <c r="H18"/>
  <c r="F18"/>
  <c r="D18"/>
  <c r="I18"/>
  <c r="G18"/>
  <c r="E18"/>
  <c r="B21"/>
  <c r="C20"/>
  <c r="I19"/>
  <c r="G19"/>
  <c r="E19"/>
  <c r="J19"/>
  <c r="H19"/>
  <c r="F19"/>
  <c r="D19"/>
  <c r="B22"/>
  <c r="C21"/>
  <c r="J20"/>
  <c r="H20"/>
  <c r="F20"/>
  <c r="D20"/>
  <c r="I20"/>
  <c r="G20"/>
  <c r="E20"/>
  <c r="B23"/>
  <c r="C22"/>
  <c r="I21"/>
  <c r="G21"/>
  <c r="E21"/>
  <c r="J21"/>
  <c r="H21"/>
  <c r="F21"/>
  <c r="D21"/>
  <c r="B24"/>
  <c r="C23"/>
  <c r="J22"/>
  <c r="H22"/>
  <c r="F22"/>
  <c r="D22"/>
  <c r="I22"/>
  <c r="G22"/>
  <c r="E22"/>
  <c r="B25"/>
  <c r="C24"/>
  <c r="I23"/>
  <c r="G23"/>
  <c r="E23"/>
  <c r="J23"/>
  <c r="H23"/>
  <c r="F23"/>
  <c r="D23"/>
  <c r="B26"/>
  <c r="C25"/>
  <c r="J24"/>
  <c r="H24"/>
  <c r="F24"/>
  <c r="D24"/>
  <c r="I24"/>
  <c r="G24"/>
  <c r="E24"/>
  <c r="B27"/>
  <c r="C26"/>
  <c r="I25"/>
  <c r="G25"/>
  <c r="E25"/>
  <c r="J25"/>
  <c r="H25"/>
  <c r="F25"/>
  <c r="D25"/>
  <c r="B28"/>
  <c r="C27"/>
  <c r="J26"/>
  <c r="H26"/>
  <c r="F26"/>
  <c r="D26"/>
  <c r="I26"/>
  <c r="G26"/>
  <c r="E26"/>
  <c r="B29"/>
  <c r="C28"/>
  <c r="I27"/>
  <c r="G27"/>
  <c r="E27"/>
  <c r="J27"/>
  <c r="H27"/>
  <c r="F27"/>
  <c r="D27"/>
  <c r="B30"/>
  <c r="C29"/>
  <c r="J28"/>
  <c r="H28"/>
  <c r="F28"/>
  <c r="D28"/>
  <c r="I28"/>
  <c r="G28"/>
  <c r="E28"/>
  <c r="B31"/>
  <c r="C30"/>
  <c r="I29"/>
  <c r="G29"/>
  <c r="E29"/>
  <c r="J29"/>
  <c r="H29"/>
  <c r="F29"/>
  <c r="D29"/>
  <c r="B32"/>
  <c r="C31"/>
  <c r="J30"/>
  <c r="H30"/>
  <c r="F30"/>
  <c r="D30"/>
  <c r="I30"/>
  <c r="G30"/>
  <c r="E30"/>
  <c r="B33"/>
  <c r="C32"/>
  <c r="I31"/>
  <c r="G31"/>
  <c r="E31"/>
  <c r="J31"/>
  <c r="H31"/>
  <c r="F31"/>
  <c r="D31"/>
  <c r="B34"/>
  <c r="C33"/>
  <c r="J32"/>
  <c r="H32"/>
  <c r="F32"/>
  <c r="D32"/>
  <c r="I32"/>
  <c r="G32"/>
  <c r="E32"/>
  <c r="B35"/>
  <c r="C34"/>
  <c r="I33"/>
  <c r="G33"/>
  <c r="E33"/>
  <c r="J33"/>
  <c r="H33"/>
  <c r="F33"/>
  <c r="D33"/>
  <c r="B36"/>
  <c r="C35"/>
  <c r="J34"/>
  <c r="H34"/>
  <c r="F34"/>
  <c r="D34"/>
  <c r="I34"/>
  <c r="G34"/>
  <c r="E34"/>
  <c r="B37"/>
  <c r="C36"/>
  <c r="I35"/>
  <c r="G35"/>
  <c r="E35"/>
  <c r="J35"/>
  <c r="H35"/>
  <c r="F35"/>
  <c r="D35"/>
  <c r="B38"/>
  <c r="C37"/>
  <c r="J36"/>
  <c r="H36"/>
  <c r="F36"/>
  <c r="D36"/>
  <c r="I36"/>
  <c r="G36"/>
  <c r="E36"/>
  <c r="B39"/>
  <c r="C38"/>
  <c r="I37"/>
  <c r="G37"/>
  <c r="E37"/>
  <c r="J37"/>
  <c r="H37"/>
  <c r="F37"/>
  <c r="D37"/>
  <c r="B40"/>
  <c r="C39"/>
  <c r="J38"/>
  <c r="H38"/>
  <c r="F38"/>
  <c r="D38"/>
  <c r="I38"/>
  <c r="G38"/>
  <c r="E38"/>
  <c r="B41"/>
  <c r="C40"/>
  <c r="I39"/>
  <c r="G39"/>
  <c r="E39"/>
  <c r="J39"/>
  <c r="H39"/>
  <c r="F39"/>
  <c r="D39"/>
  <c r="B42"/>
  <c r="C41"/>
  <c r="J40"/>
  <c r="H40"/>
  <c r="F40"/>
  <c r="D40"/>
  <c r="I40"/>
  <c r="G40"/>
  <c r="E40"/>
  <c r="B43"/>
  <c r="C42"/>
  <c r="I41"/>
  <c r="G41"/>
  <c r="E41"/>
  <c r="J41"/>
  <c r="H41"/>
  <c r="F41"/>
  <c r="D41"/>
  <c r="B44"/>
  <c r="C43"/>
  <c r="J42"/>
  <c r="H42"/>
  <c r="F42"/>
  <c r="D42"/>
  <c r="I42"/>
  <c r="G42"/>
  <c r="E42"/>
  <c r="B45"/>
  <c r="C44"/>
  <c r="I43"/>
  <c r="G43"/>
  <c r="E43"/>
  <c r="J43"/>
  <c r="H43"/>
  <c r="F43"/>
  <c r="D43"/>
  <c r="B46"/>
  <c r="C45"/>
  <c r="J44"/>
  <c r="H44"/>
  <c r="F44"/>
  <c r="D44"/>
  <c r="I44"/>
  <c r="G44"/>
  <c r="E44"/>
  <c r="B47"/>
  <c r="C46"/>
  <c r="I45"/>
  <c r="G45"/>
  <c r="E45"/>
  <c r="J45"/>
  <c r="H45"/>
  <c r="F45"/>
  <c r="D45"/>
  <c r="B48"/>
  <c r="C47"/>
  <c r="J46"/>
  <c r="H46"/>
  <c r="F46"/>
  <c r="D46"/>
  <c r="I46"/>
  <c r="G46"/>
  <c r="E46"/>
  <c r="B49"/>
  <c r="C48"/>
  <c r="I47"/>
  <c r="G47"/>
  <c r="E47"/>
  <c r="J47"/>
  <c r="H47"/>
  <c r="F47"/>
  <c r="D47"/>
  <c r="B50"/>
  <c r="C49"/>
  <c r="J48"/>
  <c r="H48"/>
  <c r="F48"/>
  <c r="D48"/>
  <c r="I48"/>
  <c r="G48"/>
  <c r="E48"/>
  <c r="B51"/>
  <c r="C50"/>
  <c r="I49"/>
  <c r="G49"/>
  <c r="E49"/>
  <c r="J49"/>
  <c r="H49"/>
  <c r="F49"/>
  <c r="D49"/>
  <c r="B52"/>
  <c r="C51"/>
  <c r="J50"/>
  <c r="H50"/>
  <c r="F50"/>
  <c r="D50"/>
  <c r="I50"/>
  <c r="G50"/>
  <c r="E50"/>
  <c r="B53"/>
  <c r="C52"/>
  <c r="I51"/>
  <c r="G51"/>
  <c r="E51"/>
  <c r="J51"/>
  <c r="H51"/>
  <c r="F51"/>
  <c r="D51"/>
  <c r="B54"/>
  <c r="C53"/>
  <c r="J52"/>
  <c r="H52"/>
  <c r="F52"/>
  <c r="D52"/>
  <c r="I52"/>
  <c r="G52"/>
  <c r="E52"/>
  <c r="B55"/>
  <c r="C54"/>
  <c r="I53"/>
  <c r="G53"/>
  <c r="E53"/>
  <c r="J53"/>
  <c r="H53"/>
  <c r="F53"/>
  <c r="D53"/>
  <c r="B56"/>
  <c r="C55"/>
  <c r="J54"/>
  <c r="H54"/>
  <c r="F54"/>
  <c r="D54"/>
  <c r="I54"/>
  <c r="G54"/>
  <c r="E54"/>
  <c r="B57"/>
  <c r="C56"/>
  <c r="I55"/>
  <c r="G55"/>
  <c r="E55"/>
  <c r="J55"/>
  <c r="H55"/>
  <c r="F55"/>
  <c r="D55"/>
  <c r="B58"/>
  <c r="C57"/>
  <c r="J56"/>
  <c r="H56"/>
  <c r="F56"/>
  <c r="D56"/>
  <c r="I56"/>
  <c r="G56"/>
  <c r="E56"/>
  <c r="B59"/>
  <c r="C58"/>
  <c r="G57"/>
  <c r="I57"/>
  <c r="E57"/>
  <c r="J57"/>
  <c r="H57"/>
  <c r="F57"/>
  <c r="D57"/>
  <c r="B60"/>
  <c r="C59"/>
  <c r="J58"/>
  <c r="F58"/>
  <c r="H58"/>
  <c r="D58"/>
  <c r="I58"/>
  <c r="G58"/>
  <c r="E58"/>
  <c r="B61"/>
  <c r="C60"/>
  <c r="I59"/>
  <c r="E59"/>
  <c r="G59"/>
  <c r="J59"/>
  <c r="H59"/>
  <c r="F59"/>
  <c r="D59"/>
  <c r="B62"/>
  <c r="C61"/>
  <c r="I60"/>
  <c r="G60"/>
  <c r="E60"/>
  <c r="J60"/>
  <c r="H60"/>
  <c r="F60"/>
  <c r="D60"/>
  <c r="B63"/>
  <c r="C62"/>
  <c r="J61"/>
  <c r="H61"/>
  <c r="F61"/>
  <c r="D61"/>
  <c r="I61"/>
  <c r="G61"/>
  <c r="E61"/>
  <c r="B64"/>
  <c r="C63"/>
  <c r="I62"/>
  <c r="G62"/>
  <c r="E62"/>
  <c r="J62"/>
  <c r="H62"/>
  <c r="F62"/>
  <c r="D62"/>
  <c r="B65"/>
  <c r="C64"/>
  <c r="J63"/>
  <c r="H63"/>
  <c r="F63"/>
  <c r="D63"/>
  <c r="I63"/>
  <c r="G63"/>
  <c r="E63"/>
  <c r="B66"/>
  <c r="C65"/>
  <c r="I64"/>
  <c r="G64"/>
  <c r="E64"/>
  <c r="J64"/>
  <c r="H64"/>
  <c r="F64"/>
  <c r="D64"/>
  <c r="B67"/>
  <c r="C66"/>
  <c r="J65"/>
  <c r="H65"/>
  <c r="F65"/>
  <c r="D65"/>
  <c r="I65"/>
  <c r="G65"/>
  <c r="E65"/>
  <c r="B68"/>
  <c r="C67"/>
  <c r="I66"/>
  <c r="G66"/>
  <c r="E66"/>
  <c r="J66"/>
  <c r="H66"/>
  <c r="F66"/>
  <c r="D66"/>
  <c r="B69"/>
  <c r="C68"/>
  <c r="J67"/>
  <c r="H67"/>
  <c r="F67"/>
  <c r="D67"/>
  <c r="I67"/>
  <c r="G67"/>
  <c r="E67"/>
  <c r="B70"/>
  <c r="C69"/>
  <c r="I68"/>
  <c r="G68"/>
  <c r="E68"/>
  <c r="J68"/>
  <c r="H68"/>
  <c r="F68"/>
  <c r="D68"/>
  <c r="B71"/>
  <c r="C70"/>
  <c r="J69"/>
  <c r="H69"/>
  <c r="F69"/>
  <c r="D69"/>
  <c r="I69"/>
  <c r="G69"/>
  <c r="E69"/>
  <c r="B72"/>
  <c r="C71"/>
  <c r="I70"/>
  <c r="G70"/>
  <c r="E70"/>
  <c r="J70"/>
  <c r="H70"/>
  <c r="F70"/>
  <c r="D70"/>
  <c r="B73"/>
  <c r="C72"/>
  <c r="J71"/>
  <c r="H71"/>
  <c r="F71"/>
  <c r="D71"/>
  <c r="I71"/>
  <c r="G71"/>
  <c r="E71"/>
  <c r="B74"/>
  <c r="C73"/>
  <c r="I72"/>
  <c r="G72"/>
  <c r="E72"/>
  <c r="J72"/>
  <c r="H72"/>
  <c r="F72"/>
  <c r="D72"/>
  <c r="B75"/>
  <c r="C74"/>
  <c r="J73"/>
  <c r="H73"/>
  <c r="F73"/>
  <c r="D73"/>
  <c r="I73"/>
  <c r="G73"/>
  <c r="E73"/>
  <c r="B76"/>
  <c r="C75"/>
  <c r="I74"/>
  <c r="G74"/>
  <c r="E74"/>
  <c r="J74"/>
  <c r="H74"/>
  <c r="F74"/>
  <c r="D74"/>
  <c r="B77"/>
  <c r="C76"/>
  <c r="J75"/>
  <c r="H75"/>
  <c r="F75"/>
  <c r="D75"/>
  <c r="I75"/>
  <c r="G75"/>
  <c r="E75"/>
  <c r="B78"/>
  <c r="C77"/>
  <c r="I76"/>
  <c r="G76"/>
  <c r="E76"/>
  <c r="J76"/>
  <c r="H76"/>
  <c r="F76"/>
  <c r="D76"/>
  <c r="B79"/>
  <c r="C78"/>
  <c r="J77"/>
  <c r="H77"/>
  <c r="F77"/>
  <c r="D77"/>
  <c r="I77"/>
  <c r="G77"/>
  <c r="E77"/>
  <c r="B80"/>
  <c r="C79"/>
  <c r="I78"/>
  <c r="G78"/>
  <c r="E78"/>
  <c r="J78"/>
  <c r="H78"/>
  <c r="F78"/>
  <c r="D78"/>
  <c r="B81"/>
  <c r="C80"/>
  <c r="J79"/>
  <c r="H79"/>
  <c r="F79"/>
  <c r="D79"/>
  <c r="I79"/>
  <c r="G79"/>
  <c r="E79"/>
  <c r="B82"/>
  <c r="C81"/>
  <c r="I80"/>
  <c r="G80"/>
  <c r="E80"/>
  <c r="J80"/>
  <c r="H80"/>
  <c r="F80"/>
  <c r="D80"/>
  <c r="B83"/>
  <c r="C82"/>
  <c r="J81"/>
  <c r="H81"/>
  <c r="F81"/>
  <c r="D81"/>
  <c r="I81"/>
  <c r="G81"/>
  <c r="E81"/>
  <c r="B84"/>
  <c r="C83"/>
  <c r="I82"/>
  <c r="G82"/>
  <c r="E82"/>
  <c r="J82"/>
  <c r="H82"/>
  <c r="F82"/>
  <c r="D82"/>
  <c r="B85"/>
  <c r="C84"/>
  <c r="J83"/>
  <c r="H83"/>
  <c r="F83"/>
  <c r="D83"/>
  <c r="I83"/>
  <c r="G83"/>
  <c r="E83"/>
  <c r="B86"/>
  <c r="C85"/>
  <c r="I84"/>
  <c r="G84"/>
  <c r="E84"/>
  <c r="J84"/>
  <c r="H84"/>
  <c r="F84"/>
  <c r="D84"/>
  <c r="B87"/>
  <c r="C86"/>
  <c r="J85"/>
  <c r="H85"/>
  <c r="F85"/>
  <c r="D85"/>
  <c r="I85"/>
  <c r="G85"/>
  <c r="E85"/>
  <c r="B88"/>
  <c r="C87"/>
  <c r="I86"/>
  <c r="G86"/>
  <c r="E86"/>
  <c r="J86"/>
  <c r="H86"/>
  <c r="F86"/>
  <c r="D86"/>
  <c r="B89"/>
  <c r="C88"/>
  <c r="J87"/>
  <c r="H87"/>
  <c r="F87"/>
  <c r="D87"/>
  <c r="I87"/>
  <c r="G87"/>
  <c r="E87"/>
  <c r="B90"/>
  <c r="C89"/>
  <c r="I88"/>
  <c r="G88"/>
  <c r="E88"/>
  <c r="J88"/>
  <c r="H88"/>
  <c r="F88"/>
  <c r="D88"/>
  <c r="B91"/>
  <c r="C90"/>
  <c r="J89"/>
  <c r="H89"/>
  <c r="F89"/>
  <c r="D89"/>
  <c r="I89"/>
  <c r="G89"/>
  <c r="E89"/>
  <c r="B92"/>
  <c r="C91"/>
  <c r="I90"/>
  <c r="G90"/>
  <c r="E90"/>
  <c r="J90"/>
  <c r="H90"/>
  <c r="F90"/>
  <c r="D90"/>
  <c r="B93"/>
  <c r="C92"/>
  <c r="J91"/>
  <c r="H91"/>
  <c r="F91"/>
  <c r="D91"/>
  <c r="I91"/>
  <c r="G91"/>
  <c r="E91"/>
  <c r="B94"/>
  <c r="C93"/>
  <c r="I92"/>
  <c r="G92"/>
  <c r="E92"/>
  <c r="J92"/>
  <c r="H92"/>
  <c r="F92"/>
  <c r="D92"/>
  <c r="B95"/>
  <c r="C94"/>
  <c r="J93"/>
  <c r="H93"/>
  <c r="F93"/>
  <c r="D93"/>
  <c r="I93"/>
  <c r="G93"/>
  <c r="E93"/>
  <c r="B96"/>
  <c r="C95"/>
  <c r="I94"/>
  <c r="G94"/>
  <c r="E94"/>
  <c r="J94"/>
  <c r="H94"/>
  <c r="F94"/>
  <c r="D94"/>
  <c r="B97"/>
  <c r="C96"/>
  <c r="J95"/>
  <c r="H95"/>
  <c r="F95"/>
  <c r="D95"/>
  <c r="I95"/>
  <c r="G95"/>
  <c r="E95"/>
  <c r="B98"/>
  <c r="C97"/>
  <c r="I96"/>
  <c r="G96"/>
  <c r="E96"/>
  <c r="J96"/>
  <c r="H96"/>
  <c r="F96"/>
  <c r="D96"/>
  <c r="B99"/>
  <c r="C98"/>
  <c r="J97"/>
  <c r="H97"/>
  <c r="F97"/>
  <c r="D97"/>
  <c r="I97"/>
  <c r="G97"/>
  <c r="E97"/>
  <c r="B100"/>
  <c r="C99"/>
  <c r="I98"/>
  <c r="G98"/>
  <c r="E98"/>
  <c r="J98"/>
  <c r="H98"/>
  <c r="F98"/>
  <c r="D98"/>
  <c r="B101"/>
  <c r="C100"/>
  <c r="J99"/>
  <c r="H99"/>
  <c r="F99"/>
  <c r="D99"/>
  <c r="I99"/>
  <c r="G99"/>
  <c r="E99"/>
  <c r="B102"/>
  <c r="C101"/>
  <c r="I100"/>
  <c r="G100"/>
  <c r="E100"/>
  <c r="J100"/>
  <c r="H100"/>
  <c r="F100"/>
  <c r="D100"/>
  <c r="B103"/>
  <c r="C102"/>
  <c r="J101"/>
  <c r="H101"/>
  <c r="F101"/>
  <c r="D101"/>
  <c r="I101"/>
  <c r="G101"/>
  <c r="E101"/>
  <c r="B104"/>
  <c r="C103"/>
  <c r="I102"/>
  <c r="G102"/>
  <c r="E102"/>
  <c r="J102"/>
  <c r="H102"/>
  <c r="F102"/>
  <c r="D102"/>
  <c r="B105"/>
  <c r="C104"/>
  <c r="J103"/>
  <c r="H103"/>
  <c r="F103"/>
  <c r="D103"/>
  <c r="I103"/>
  <c r="G103"/>
  <c r="E103"/>
  <c r="B106"/>
  <c r="C105"/>
  <c r="I104"/>
  <c r="G104"/>
  <c r="E104"/>
  <c r="J104"/>
  <c r="H104"/>
  <c r="F104"/>
  <c r="D104"/>
  <c r="B107"/>
  <c r="C106"/>
  <c r="J105"/>
  <c r="H105"/>
  <c r="F105"/>
  <c r="D105"/>
  <c r="I105"/>
  <c r="G105"/>
  <c r="E105"/>
  <c r="B108"/>
  <c r="C107"/>
  <c r="I106"/>
  <c r="G106"/>
  <c r="E106"/>
  <c r="J106"/>
  <c r="H106"/>
  <c r="F106"/>
  <c r="D106"/>
  <c r="B109"/>
  <c r="C108"/>
  <c r="J107"/>
  <c r="H107"/>
  <c r="F107"/>
  <c r="D107"/>
  <c r="I107"/>
  <c r="G107"/>
  <c r="E107"/>
  <c r="B110"/>
  <c r="C109"/>
  <c r="I108"/>
  <c r="G108"/>
  <c r="E108"/>
  <c r="J108"/>
  <c r="H108"/>
  <c r="F108"/>
  <c r="D108"/>
  <c r="B111"/>
  <c r="C110"/>
  <c r="J109"/>
  <c r="H109"/>
  <c r="F109"/>
  <c r="D109"/>
  <c r="I109"/>
  <c r="G109"/>
  <c r="E109"/>
  <c r="B112"/>
  <c r="C111"/>
  <c r="I110"/>
  <c r="G110"/>
  <c r="E110"/>
  <c r="J110"/>
  <c r="H110"/>
  <c r="F110"/>
  <c r="D110"/>
  <c r="B113"/>
  <c r="C112"/>
  <c r="J111"/>
  <c r="H111"/>
  <c r="F111"/>
  <c r="D111"/>
  <c r="I111"/>
  <c r="G111"/>
  <c r="E111"/>
  <c r="B114"/>
  <c r="C113"/>
  <c r="I112"/>
  <c r="G112"/>
  <c r="E112"/>
  <c r="J112"/>
  <c r="H112"/>
  <c r="F112"/>
  <c r="D112"/>
  <c r="B115"/>
  <c r="C114"/>
  <c r="J113"/>
  <c r="H113"/>
  <c r="F113"/>
  <c r="D113"/>
  <c r="I113"/>
  <c r="G113"/>
  <c r="E113"/>
  <c r="B116"/>
  <c r="C115"/>
  <c r="I114"/>
  <c r="G114"/>
  <c r="E114"/>
  <c r="J114"/>
  <c r="H114"/>
  <c r="F114"/>
  <c r="D114"/>
  <c r="B117"/>
  <c r="C116"/>
  <c r="I115"/>
  <c r="G115"/>
  <c r="J115"/>
  <c r="H115"/>
  <c r="F115"/>
  <c r="D115"/>
  <c r="E115"/>
  <c r="B118"/>
  <c r="C117"/>
  <c r="J116"/>
  <c r="H116"/>
  <c r="F116"/>
  <c r="D116"/>
  <c r="I116"/>
  <c r="G116"/>
  <c r="E116"/>
  <c r="B119"/>
  <c r="C118"/>
  <c r="I117"/>
  <c r="G117"/>
  <c r="E117"/>
  <c r="J117"/>
  <c r="H117"/>
  <c r="F117"/>
  <c r="D117"/>
  <c r="B120"/>
  <c r="C119"/>
  <c r="J118"/>
  <c r="H118"/>
  <c r="F118"/>
  <c r="D118"/>
  <c r="I118"/>
  <c r="G118"/>
  <c r="E118"/>
  <c r="B121"/>
  <c r="C120"/>
  <c r="I119"/>
  <c r="G119"/>
  <c r="E119"/>
  <c r="J119"/>
  <c r="H119"/>
  <c r="F119"/>
  <c r="D119"/>
  <c r="B122"/>
  <c r="C121"/>
  <c r="J120"/>
  <c r="H120"/>
  <c r="F120"/>
  <c r="D120"/>
  <c r="I120"/>
  <c r="G120"/>
  <c r="E120"/>
  <c r="B123"/>
  <c r="C122"/>
  <c r="I121"/>
  <c r="G121"/>
  <c r="E121"/>
  <c r="J121"/>
  <c r="H121"/>
  <c r="F121"/>
  <c r="D121"/>
  <c r="B124"/>
  <c r="C123"/>
  <c r="J122"/>
  <c r="H122"/>
  <c r="F122"/>
  <c r="D122"/>
  <c r="I122"/>
  <c r="G122"/>
  <c r="E122"/>
  <c r="B125"/>
  <c r="C124"/>
  <c r="I123"/>
  <c r="G123"/>
  <c r="E123"/>
  <c r="J123"/>
  <c r="H123"/>
  <c r="F123"/>
  <c r="D123"/>
  <c r="B126"/>
  <c r="C125"/>
  <c r="J124"/>
  <c r="H124"/>
  <c r="F124"/>
  <c r="D124"/>
  <c r="I124"/>
  <c r="G124"/>
  <c r="E124"/>
  <c r="B127"/>
  <c r="C126"/>
  <c r="I125"/>
  <c r="G125"/>
  <c r="E125"/>
  <c r="J125"/>
  <c r="H125"/>
  <c r="F125"/>
  <c r="D125"/>
  <c r="B128"/>
  <c r="C127"/>
  <c r="J126"/>
  <c r="H126"/>
  <c r="F126"/>
  <c r="D126"/>
  <c r="I126"/>
  <c r="G126"/>
  <c r="E126"/>
  <c r="B129"/>
  <c r="C128"/>
  <c r="I127"/>
  <c r="G127"/>
  <c r="E127"/>
  <c r="J127"/>
  <c r="H127"/>
  <c r="F127"/>
  <c r="D127"/>
  <c r="B130"/>
  <c r="C129"/>
  <c r="J128"/>
  <c r="H128"/>
  <c r="F128"/>
  <c r="D128"/>
  <c r="I128"/>
  <c r="G128"/>
  <c r="E128"/>
  <c r="B131"/>
  <c r="C130"/>
  <c r="I129"/>
  <c r="G129"/>
  <c r="E129"/>
  <c r="J129"/>
  <c r="H129"/>
  <c r="F129"/>
  <c r="D129"/>
  <c r="B132"/>
  <c r="C131"/>
  <c r="J130"/>
  <c r="H130"/>
  <c r="F130"/>
  <c r="D130"/>
  <c r="I130"/>
  <c r="G130"/>
  <c r="E130"/>
  <c r="B133"/>
  <c r="C132"/>
  <c r="I131"/>
  <c r="G131"/>
  <c r="E131"/>
  <c r="J131"/>
  <c r="H131"/>
  <c r="F131"/>
  <c r="D131"/>
  <c r="B134"/>
  <c r="C133"/>
  <c r="J132"/>
  <c r="H132"/>
  <c r="F132"/>
  <c r="D132"/>
  <c r="I132"/>
  <c r="G132"/>
  <c r="E132"/>
  <c r="B135"/>
  <c r="C134"/>
  <c r="I133"/>
  <c r="G133"/>
  <c r="E133"/>
  <c r="J133"/>
  <c r="H133"/>
  <c r="F133"/>
  <c r="D133"/>
  <c r="B136"/>
  <c r="C135"/>
  <c r="J134"/>
  <c r="H134"/>
  <c r="F134"/>
  <c r="D134"/>
  <c r="I134"/>
  <c r="G134"/>
  <c r="E134"/>
  <c r="B137"/>
  <c r="C136"/>
  <c r="I135"/>
  <c r="G135"/>
  <c r="E135"/>
  <c r="J135"/>
  <c r="H135"/>
  <c r="F135"/>
  <c r="D135"/>
  <c r="B138"/>
  <c r="C137"/>
  <c r="J136"/>
  <c r="H136"/>
  <c r="F136"/>
  <c r="D136"/>
  <c r="I136"/>
  <c r="G136"/>
  <c r="E136"/>
  <c r="B139"/>
  <c r="C138"/>
  <c r="I137"/>
  <c r="G137"/>
  <c r="E137"/>
  <c r="J137"/>
  <c r="H137"/>
  <c r="F137"/>
  <c r="D137"/>
  <c r="B140"/>
  <c r="C139"/>
  <c r="J138"/>
  <c r="H138"/>
  <c r="F138"/>
  <c r="D138"/>
  <c r="I138"/>
  <c r="G138"/>
  <c r="E138"/>
  <c r="B141"/>
  <c r="C140"/>
  <c r="I139"/>
  <c r="G139"/>
  <c r="E139"/>
  <c r="J139"/>
  <c r="H139"/>
  <c r="F139"/>
  <c r="D139"/>
  <c r="B142"/>
  <c r="C141"/>
  <c r="J140"/>
  <c r="H140"/>
  <c r="F140"/>
  <c r="D140"/>
  <c r="I140"/>
  <c r="G140"/>
  <c r="E140"/>
  <c r="B143"/>
  <c r="C142"/>
  <c r="I141"/>
  <c r="G141"/>
  <c r="E141"/>
  <c r="J141"/>
  <c r="H141"/>
  <c r="F141"/>
  <c r="D141"/>
  <c r="B144"/>
  <c r="C143"/>
  <c r="J142"/>
  <c r="H142"/>
  <c r="F142"/>
  <c r="D142"/>
  <c r="I142"/>
  <c r="G142"/>
  <c r="E142"/>
  <c r="B145"/>
  <c r="C144"/>
  <c r="I143"/>
  <c r="G143"/>
  <c r="E143"/>
  <c r="J143"/>
  <c r="H143"/>
  <c r="F143"/>
  <c r="D143"/>
  <c r="B146"/>
  <c r="C145"/>
  <c r="J144"/>
  <c r="H144"/>
  <c r="F144"/>
  <c r="D144"/>
  <c r="I144"/>
  <c r="G144"/>
  <c r="E144"/>
  <c r="B147"/>
  <c r="C146"/>
  <c r="I145"/>
  <c r="G145"/>
  <c r="E145"/>
  <c r="J145"/>
  <c r="H145"/>
  <c r="F145"/>
  <c r="D145"/>
  <c r="B148"/>
  <c r="C147"/>
  <c r="J146"/>
  <c r="H146"/>
  <c r="F146"/>
  <c r="D146"/>
  <c r="I146"/>
  <c r="G146"/>
  <c r="E146"/>
  <c r="B149"/>
  <c r="C148"/>
  <c r="I147"/>
  <c r="G147"/>
  <c r="E147"/>
  <c r="J147"/>
  <c r="H147"/>
  <c r="F147"/>
  <c r="D147"/>
  <c r="B150"/>
  <c r="C149"/>
  <c r="J148"/>
  <c r="H148"/>
  <c r="F148"/>
  <c r="D148"/>
  <c r="I148"/>
  <c r="G148"/>
  <c r="E148"/>
  <c r="B151"/>
  <c r="C150"/>
  <c r="I149"/>
  <c r="G149"/>
  <c r="E149"/>
  <c r="J149"/>
  <c r="H149"/>
  <c r="F149"/>
  <c r="D149"/>
  <c r="B152"/>
  <c r="C151"/>
  <c r="J150"/>
  <c r="H150"/>
  <c r="F150"/>
  <c r="D150"/>
  <c r="I150"/>
  <c r="G150"/>
  <c r="E150"/>
  <c r="B153"/>
  <c r="C152"/>
  <c r="I151"/>
  <c r="G151"/>
  <c r="E151"/>
  <c r="J151"/>
  <c r="H151"/>
  <c r="F151"/>
  <c r="D151"/>
  <c r="B154"/>
  <c r="C153"/>
  <c r="J152"/>
  <c r="H152"/>
  <c r="F152"/>
  <c r="D152"/>
  <c r="I152"/>
  <c r="G152"/>
  <c r="E152"/>
  <c r="B155"/>
  <c r="C154"/>
  <c r="I153"/>
  <c r="G153"/>
  <c r="E153"/>
  <c r="J153"/>
  <c r="H153"/>
  <c r="F153"/>
  <c r="D153"/>
  <c r="B156"/>
  <c r="C155"/>
  <c r="J154"/>
  <c r="H154"/>
  <c r="F154"/>
  <c r="D154"/>
  <c r="I154"/>
  <c r="G154"/>
  <c r="E154"/>
  <c r="B157"/>
  <c r="C156"/>
  <c r="I155"/>
  <c r="G155"/>
  <c r="E155"/>
  <c r="J155"/>
  <c r="H155"/>
  <c r="F155"/>
  <c r="D155"/>
  <c r="B158"/>
  <c r="C157"/>
  <c r="J156"/>
  <c r="H156"/>
  <c r="F156"/>
  <c r="D156"/>
  <c r="I156"/>
  <c r="G156"/>
  <c r="E156"/>
  <c r="B159"/>
  <c r="C158"/>
  <c r="I157"/>
  <c r="G157"/>
  <c r="E157"/>
  <c r="J157"/>
  <c r="H157"/>
  <c r="F157"/>
  <c r="D157"/>
  <c r="B160"/>
  <c r="C159"/>
  <c r="J158"/>
  <c r="H158"/>
  <c r="F158"/>
  <c r="D158"/>
  <c r="I158"/>
  <c r="G158"/>
  <c r="E158"/>
  <c r="B161"/>
  <c r="C160"/>
  <c r="I159"/>
  <c r="G159"/>
  <c r="E159"/>
  <c r="J159"/>
  <c r="H159"/>
  <c r="F159"/>
  <c r="D159"/>
  <c r="B162"/>
  <c r="C161"/>
  <c r="J160"/>
  <c r="H160"/>
  <c r="F160"/>
  <c r="D160"/>
  <c r="I160"/>
  <c r="G160"/>
  <c r="E160"/>
  <c r="B163"/>
  <c r="C162"/>
  <c r="I161"/>
  <c r="G161"/>
  <c r="E161"/>
  <c r="J161"/>
  <c r="H161"/>
  <c r="F161"/>
  <c r="D161"/>
  <c r="B164"/>
  <c r="C163"/>
  <c r="J162"/>
  <c r="H162"/>
  <c r="F162"/>
  <c r="D162"/>
  <c r="I162"/>
  <c r="G162"/>
  <c r="E162"/>
  <c r="B165"/>
  <c r="C164"/>
  <c r="I163"/>
  <c r="G163"/>
  <c r="E163"/>
  <c r="J163"/>
  <c r="H163"/>
  <c r="F163"/>
  <c r="D163"/>
  <c r="B166"/>
  <c r="C165"/>
  <c r="J164"/>
  <c r="H164"/>
  <c r="F164"/>
  <c r="D164"/>
  <c r="I164"/>
  <c r="G164"/>
  <c r="E164"/>
  <c r="B167"/>
  <c r="C166"/>
  <c r="I165"/>
  <c r="G165"/>
  <c r="E165"/>
  <c r="J165"/>
  <c r="H165"/>
  <c r="F165"/>
  <c r="D165"/>
  <c r="B168"/>
  <c r="C167"/>
  <c r="J166"/>
  <c r="H166"/>
  <c r="F166"/>
  <c r="D166"/>
  <c r="I166"/>
  <c r="G166"/>
  <c r="E166"/>
  <c r="B169"/>
  <c r="C168"/>
  <c r="I167"/>
  <c r="G167"/>
  <c r="E167"/>
  <c r="J167"/>
  <c r="H167"/>
  <c r="F167"/>
  <c r="D167"/>
  <c r="B170"/>
  <c r="C169"/>
  <c r="J168"/>
  <c r="H168"/>
  <c r="F168"/>
  <c r="D168"/>
  <c r="I168"/>
  <c r="G168"/>
  <c r="E168"/>
  <c r="B171"/>
  <c r="C170"/>
  <c r="I169"/>
  <c r="G169"/>
  <c r="E169"/>
  <c r="J169"/>
  <c r="H169"/>
  <c r="F169"/>
  <c r="D169"/>
  <c r="B172"/>
  <c r="C171"/>
  <c r="J170"/>
  <c r="H170"/>
  <c r="F170"/>
  <c r="D170"/>
  <c r="I170"/>
  <c r="G170"/>
  <c r="E170"/>
  <c r="B173"/>
  <c r="C172"/>
  <c r="I171"/>
  <c r="G171"/>
  <c r="E171"/>
  <c r="J171"/>
  <c r="H171"/>
  <c r="F171"/>
  <c r="D171"/>
  <c r="B174"/>
  <c r="C173"/>
  <c r="J172"/>
  <c r="H172"/>
  <c r="F172"/>
  <c r="D172"/>
  <c r="I172"/>
  <c r="G172"/>
  <c r="E172"/>
  <c r="B175"/>
  <c r="C174"/>
  <c r="I173"/>
  <c r="G173"/>
  <c r="E173"/>
  <c r="J173"/>
  <c r="H173"/>
  <c r="F173"/>
  <c r="D173"/>
  <c r="B176"/>
  <c r="C175"/>
  <c r="J174"/>
  <c r="H174"/>
  <c r="F174"/>
  <c r="D174"/>
  <c r="I174"/>
  <c r="G174"/>
  <c r="E174"/>
  <c r="B177"/>
  <c r="C176"/>
  <c r="I175"/>
  <c r="G175"/>
  <c r="E175"/>
  <c r="J175"/>
  <c r="H175"/>
  <c r="F175"/>
  <c r="D175"/>
  <c r="B178"/>
  <c r="C177"/>
  <c r="J176"/>
  <c r="H176"/>
  <c r="F176"/>
  <c r="D176"/>
  <c r="I176"/>
  <c r="G176"/>
  <c r="E176"/>
  <c r="B179"/>
  <c r="C178"/>
  <c r="I177"/>
  <c r="G177"/>
  <c r="E177"/>
  <c r="J177"/>
  <c r="H177"/>
  <c r="F177"/>
  <c r="D177"/>
  <c r="B180"/>
  <c r="C179"/>
  <c r="J178"/>
  <c r="H178"/>
  <c r="F178"/>
  <c r="D178"/>
  <c r="I178"/>
  <c r="G178"/>
  <c r="E178"/>
  <c r="B181"/>
  <c r="C180"/>
  <c r="I179"/>
  <c r="G179"/>
  <c r="E179"/>
  <c r="J179"/>
  <c r="H179"/>
  <c r="F179"/>
  <c r="D179"/>
  <c r="B182"/>
  <c r="C181"/>
  <c r="J180"/>
  <c r="H180"/>
  <c r="F180"/>
  <c r="D180"/>
  <c r="I180"/>
  <c r="G180"/>
  <c r="E180"/>
  <c r="B183"/>
  <c r="C182"/>
  <c r="I181"/>
  <c r="G181"/>
  <c r="E181"/>
  <c r="J181"/>
  <c r="H181"/>
  <c r="F181"/>
  <c r="D181"/>
  <c r="B184"/>
  <c r="C183"/>
  <c r="J182"/>
  <c r="H182"/>
  <c r="F182"/>
  <c r="D182"/>
  <c r="I182"/>
  <c r="G182"/>
  <c r="E182"/>
  <c r="B185"/>
  <c r="C184"/>
  <c r="I183"/>
  <c r="G183"/>
  <c r="E183"/>
  <c r="J183"/>
  <c r="H183"/>
  <c r="F183"/>
  <c r="D183"/>
  <c r="B186"/>
  <c r="C185"/>
  <c r="J184"/>
  <c r="H184"/>
  <c r="F184"/>
  <c r="D184"/>
  <c r="I184"/>
  <c r="G184"/>
  <c r="E184"/>
  <c r="B187"/>
  <c r="C186"/>
  <c r="I185"/>
  <c r="G185"/>
  <c r="E185"/>
  <c r="J185"/>
  <c r="H185"/>
  <c r="F185"/>
  <c r="D185"/>
  <c r="B188"/>
  <c r="C187"/>
  <c r="J186"/>
  <c r="H186"/>
  <c r="F186"/>
  <c r="D186"/>
  <c r="I186"/>
  <c r="G186"/>
  <c r="E186"/>
  <c r="B189"/>
  <c r="C188"/>
  <c r="I187"/>
  <c r="G187"/>
  <c r="E187"/>
  <c r="J187"/>
  <c r="H187"/>
  <c r="F187"/>
  <c r="D187"/>
  <c r="B190"/>
  <c r="C189"/>
  <c r="J188"/>
  <c r="H188"/>
  <c r="F188"/>
  <c r="D188"/>
  <c r="I188"/>
  <c r="G188"/>
  <c r="E188"/>
  <c r="B191"/>
  <c r="C190"/>
  <c r="I189"/>
  <c r="G189"/>
  <c r="E189"/>
  <c r="J189"/>
  <c r="H189"/>
  <c r="F189"/>
  <c r="D189"/>
  <c r="B192"/>
  <c r="C191"/>
  <c r="J190"/>
  <c r="H190"/>
  <c r="F190"/>
  <c r="D190"/>
  <c r="I190"/>
  <c r="G190"/>
  <c r="E190"/>
  <c r="B193"/>
  <c r="C192"/>
  <c r="I191"/>
  <c r="G191"/>
  <c r="E191"/>
  <c r="J191"/>
  <c r="H191"/>
  <c r="F191"/>
  <c r="D191"/>
  <c r="B194"/>
  <c r="C193"/>
  <c r="J192"/>
  <c r="H192"/>
  <c r="F192"/>
  <c r="D192"/>
  <c r="I192"/>
  <c r="G192"/>
  <c r="E192"/>
  <c r="B195"/>
  <c r="C194"/>
  <c r="I193"/>
  <c r="G193"/>
  <c r="E193"/>
  <c r="J193"/>
  <c r="H193"/>
  <c r="F193"/>
  <c r="D193"/>
  <c r="B196"/>
  <c r="C195"/>
  <c r="J194"/>
  <c r="H194"/>
  <c r="F194"/>
  <c r="D194"/>
  <c r="I194"/>
  <c r="G194"/>
  <c r="E194"/>
  <c r="B197"/>
  <c r="C196"/>
  <c r="I195"/>
  <c r="G195"/>
  <c r="E195"/>
  <c r="J195"/>
  <c r="H195"/>
  <c r="F195"/>
  <c r="D195"/>
  <c r="B198"/>
  <c r="C197"/>
  <c r="J196"/>
  <c r="H196"/>
  <c r="F196"/>
  <c r="D196"/>
  <c r="I196"/>
  <c r="G196"/>
  <c r="E196"/>
  <c r="B199"/>
  <c r="C198"/>
  <c r="I197"/>
  <c r="G197"/>
  <c r="E197"/>
  <c r="J197"/>
  <c r="H197"/>
  <c r="F197"/>
  <c r="D197"/>
  <c r="B200"/>
  <c r="C199"/>
  <c r="J198"/>
  <c r="H198"/>
  <c r="F198"/>
  <c r="D198"/>
  <c r="I198"/>
  <c r="G198"/>
  <c r="E198"/>
  <c r="B201"/>
  <c r="C200"/>
  <c r="I199"/>
  <c r="G199"/>
  <c r="E199"/>
  <c r="J199"/>
  <c r="H199"/>
  <c r="F199"/>
  <c r="D199"/>
  <c r="B202"/>
  <c r="C201"/>
  <c r="J200"/>
  <c r="H200"/>
  <c r="F200"/>
  <c r="D200"/>
  <c r="I200"/>
  <c r="G200"/>
  <c r="E200"/>
  <c r="B203"/>
  <c r="C202"/>
  <c r="I201"/>
  <c r="G201"/>
  <c r="E201"/>
  <c r="J201"/>
  <c r="H201"/>
  <c r="F201"/>
  <c r="D201"/>
  <c r="B204"/>
  <c r="C203"/>
  <c r="J202"/>
  <c r="H202"/>
  <c r="F202"/>
  <c r="D202"/>
  <c r="I202"/>
  <c r="G202"/>
  <c r="E202"/>
  <c r="B205"/>
  <c r="C204"/>
  <c r="I203"/>
  <c r="G203"/>
  <c r="E203"/>
  <c r="J203"/>
  <c r="H203"/>
  <c r="F203"/>
  <c r="D203"/>
  <c r="B206"/>
  <c r="C205"/>
  <c r="J204"/>
  <c r="H204"/>
  <c r="F204"/>
  <c r="D204"/>
  <c r="I204"/>
  <c r="G204"/>
  <c r="E204"/>
  <c r="B207"/>
  <c r="C206"/>
  <c r="I205"/>
  <c r="G205"/>
  <c r="E205"/>
  <c r="J205"/>
  <c r="H205"/>
  <c r="F205"/>
  <c r="D205"/>
  <c r="B208"/>
  <c r="C207"/>
  <c r="J206"/>
  <c r="H206"/>
  <c r="F206"/>
  <c r="D206"/>
  <c r="I206"/>
  <c r="G206"/>
  <c r="E206"/>
  <c r="B209"/>
  <c r="C208"/>
  <c r="I207"/>
  <c r="G207"/>
  <c r="E207"/>
  <c r="J207"/>
  <c r="H207"/>
  <c r="F207"/>
  <c r="D207"/>
  <c r="B210"/>
  <c r="C209"/>
  <c r="J208"/>
  <c r="H208"/>
  <c r="F208"/>
  <c r="D208"/>
  <c r="I208"/>
  <c r="G208"/>
  <c r="E208"/>
  <c r="B211"/>
  <c r="C210"/>
  <c r="I209"/>
  <c r="G209"/>
  <c r="E209"/>
  <c r="J209"/>
  <c r="H209"/>
  <c r="F209"/>
  <c r="D209"/>
  <c r="B212"/>
  <c r="C211"/>
  <c r="J210"/>
  <c r="H210"/>
  <c r="F210"/>
  <c r="D210"/>
  <c r="I210"/>
  <c r="G210"/>
  <c r="E210"/>
  <c r="B213"/>
  <c r="C212"/>
  <c r="I211"/>
  <c r="G211"/>
  <c r="E211"/>
  <c r="J211"/>
  <c r="H211"/>
  <c r="F211"/>
  <c r="D211"/>
  <c r="B214"/>
  <c r="C213"/>
  <c r="J212"/>
  <c r="H212"/>
  <c r="F212"/>
  <c r="D212"/>
  <c r="I212"/>
  <c r="G212"/>
  <c r="E212"/>
  <c r="B215"/>
  <c r="C214"/>
  <c r="I213"/>
  <c r="G213"/>
  <c r="E213"/>
  <c r="J213"/>
  <c r="H213"/>
  <c r="F213"/>
  <c r="D213"/>
  <c r="B216"/>
  <c r="C215"/>
  <c r="J214"/>
  <c r="H214"/>
  <c r="F214"/>
  <c r="D214"/>
  <c r="I214"/>
  <c r="G214"/>
  <c r="E214"/>
  <c r="B217"/>
  <c r="C216"/>
  <c r="I215"/>
  <c r="G215"/>
  <c r="E215"/>
  <c r="J215"/>
  <c r="H215"/>
  <c r="F215"/>
  <c r="D215"/>
  <c r="B218"/>
  <c r="C217"/>
  <c r="J216"/>
  <c r="H216"/>
  <c r="F216"/>
  <c r="D216"/>
  <c r="I216"/>
  <c r="G216"/>
  <c r="E216"/>
  <c r="B219"/>
  <c r="C218"/>
  <c r="I217"/>
  <c r="G217"/>
  <c r="E217"/>
  <c r="J217"/>
  <c r="H217"/>
  <c r="F217"/>
  <c r="D217"/>
  <c r="B220"/>
  <c r="C219"/>
  <c r="J218"/>
  <c r="H218"/>
  <c r="F218"/>
  <c r="D218"/>
  <c r="I218"/>
  <c r="G218"/>
  <c r="E218"/>
  <c r="B221"/>
  <c r="C220"/>
  <c r="I219"/>
  <c r="G219"/>
  <c r="E219"/>
  <c r="J219"/>
  <c r="H219"/>
  <c r="F219"/>
  <c r="D219"/>
  <c r="B222"/>
  <c r="C221"/>
  <c r="J220"/>
  <c r="H220"/>
  <c r="F220"/>
  <c r="D220"/>
  <c r="I220"/>
  <c r="G220"/>
  <c r="E220"/>
  <c r="B223"/>
  <c r="C222"/>
  <c r="I221"/>
  <c r="G221"/>
  <c r="E221"/>
  <c r="J221"/>
  <c r="H221"/>
  <c r="F221"/>
  <c r="D221"/>
  <c r="B224"/>
  <c r="C223"/>
  <c r="J222"/>
  <c r="H222"/>
  <c r="F222"/>
  <c r="D222"/>
  <c r="I222"/>
  <c r="G222"/>
  <c r="E222"/>
  <c r="B225"/>
  <c r="C224"/>
  <c r="I223"/>
  <c r="G223"/>
  <c r="E223"/>
  <c r="J223"/>
  <c r="H223"/>
  <c r="F223"/>
  <c r="D223"/>
  <c r="B226"/>
  <c r="C225"/>
  <c r="J224"/>
  <c r="H224"/>
  <c r="F224"/>
  <c r="D224"/>
  <c r="I224"/>
  <c r="G224"/>
  <c r="E224"/>
  <c r="B227"/>
  <c r="C226"/>
  <c r="I225"/>
  <c r="G225"/>
  <c r="E225"/>
  <c r="J225"/>
  <c r="H225"/>
  <c r="F225"/>
  <c r="D225"/>
  <c r="B228"/>
  <c r="C227"/>
  <c r="J226"/>
  <c r="H226"/>
  <c r="F226"/>
  <c r="D226"/>
  <c r="I226"/>
  <c r="G226"/>
  <c r="E226"/>
  <c r="B229"/>
  <c r="C228"/>
  <c r="I227"/>
  <c r="G227"/>
  <c r="E227"/>
  <c r="J227"/>
  <c r="H227"/>
  <c r="F227"/>
  <c r="D227"/>
  <c r="B230"/>
  <c r="C229"/>
  <c r="J228"/>
  <c r="H228"/>
  <c r="F228"/>
  <c r="D228"/>
  <c r="I228"/>
  <c r="G228"/>
  <c r="E228"/>
  <c r="B231"/>
  <c r="C230"/>
  <c r="J229"/>
  <c r="H229"/>
  <c r="F229"/>
  <c r="D229"/>
  <c r="I229"/>
  <c r="G229"/>
  <c r="E229"/>
  <c r="B232"/>
  <c r="C231"/>
  <c r="I230"/>
  <c r="G230"/>
  <c r="E230"/>
  <c r="J230"/>
  <c r="H230"/>
  <c r="F230"/>
  <c r="D230"/>
  <c r="B233"/>
  <c r="C232"/>
  <c r="J231"/>
  <c r="H231"/>
  <c r="F231"/>
  <c r="D231"/>
  <c r="I231"/>
  <c r="G231"/>
  <c r="E231"/>
  <c r="B234"/>
  <c r="C233"/>
  <c r="I232"/>
  <c r="G232"/>
  <c r="E232"/>
  <c r="J232"/>
  <c r="H232"/>
  <c r="F232"/>
  <c r="D232"/>
  <c r="B235"/>
  <c r="C234"/>
  <c r="J233"/>
  <c r="H233"/>
  <c r="F233"/>
  <c r="D233"/>
  <c r="I233"/>
  <c r="G233"/>
  <c r="E233"/>
  <c r="B236"/>
  <c r="C235"/>
  <c r="I234"/>
  <c r="G234"/>
  <c r="E234"/>
  <c r="J234"/>
  <c r="H234"/>
  <c r="F234"/>
  <c r="D234"/>
  <c r="B237"/>
  <c r="C236"/>
  <c r="J235"/>
  <c r="H235"/>
  <c r="F235"/>
  <c r="D235"/>
  <c r="I235"/>
  <c r="G235"/>
  <c r="E235"/>
  <c r="B238"/>
  <c r="C237"/>
  <c r="I236"/>
  <c r="G236"/>
  <c r="E236"/>
  <c r="J236"/>
  <c r="H236"/>
  <c r="F236"/>
  <c r="D236"/>
  <c r="B239"/>
  <c r="C238"/>
  <c r="J237"/>
  <c r="H237"/>
  <c r="F237"/>
  <c r="D237"/>
  <c r="I237"/>
  <c r="G237"/>
  <c r="E237"/>
  <c r="B240"/>
  <c r="C239"/>
  <c r="I238"/>
  <c r="G238"/>
  <c r="E238"/>
  <c r="J238"/>
  <c r="H238"/>
  <c r="F238"/>
  <c r="D238"/>
  <c r="B241"/>
  <c r="C240"/>
  <c r="J239"/>
  <c r="H239"/>
  <c r="F239"/>
  <c r="D239"/>
  <c r="I239"/>
  <c r="G239"/>
  <c r="E239"/>
  <c r="B242"/>
  <c r="C241"/>
  <c r="I240"/>
  <c r="G240"/>
  <c r="E240"/>
  <c r="J240"/>
  <c r="H240"/>
  <c r="F240"/>
  <c r="D240"/>
  <c r="B243"/>
  <c r="C242"/>
  <c r="J241"/>
  <c r="H241"/>
  <c r="F241"/>
  <c r="D241"/>
  <c r="I241"/>
  <c r="G241"/>
  <c r="E241"/>
  <c r="B244"/>
  <c r="C243"/>
  <c r="I242"/>
  <c r="G242"/>
  <c r="E242"/>
  <c r="J242"/>
  <c r="H242"/>
  <c r="F242"/>
  <c r="D242"/>
  <c r="B245"/>
  <c r="C244"/>
  <c r="J243"/>
  <c r="H243"/>
  <c r="F243"/>
  <c r="D243"/>
  <c r="I243"/>
  <c r="G243"/>
  <c r="E243"/>
  <c r="B246"/>
  <c r="C245"/>
  <c r="I244"/>
  <c r="G244"/>
  <c r="E244"/>
  <c r="J244"/>
  <c r="H244"/>
  <c r="F244"/>
  <c r="D244"/>
  <c r="B247"/>
  <c r="C246"/>
  <c r="J245"/>
  <c r="H245"/>
  <c r="F245"/>
  <c r="D245"/>
  <c r="I245"/>
  <c r="G245"/>
  <c r="E245"/>
  <c r="B248"/>
  <c r="C247"/>
  <c r="I246"/>
  <c r="G246"/>
  <c r="E246"/>
  <c r="J246"/>
  <c r="H246"/>
  <c r="F246"/>
  <c r="D246"/>
  <c r="B249"/>
  <c r="C248"/>
  <c r="J247"/>
  <c r="H247"/>
  <c r="F247"/>
  <c r="D247"/>
  <c r="I247"/>
  <c r="G247"/>
  <c r="E247"/>
  <c r="B250"/>
  <c r="C249"/>
  <c r="I248"/>
  <c r="G248"/>
  <c r="E248"/>
  <c r="J248"/>
  <c r="H248"/>
  <c r="F248"/>
  <c r="D248"/>
  <c r="B251"/>
  <c r="C250"/>
  <c r="J249"/>
  <c r="H249"/>
  <c r="F249"/>
  <c r="D249"/>
  <c r="I249"/>
  <c r="G249"/>
  <c r="E249"/>
  <c r="B252"/>
  <c r="C251"/>
  <c r="I250"/>
  <c r="G250"/>
  <c r="E250"/>
  <c r="J250"/>
  <c r="H250"/>
  <c r="F250"/>
  <c r="D250"/>
  <c r="B253"/>
  <c r="C252"/>
  <c r="J251"/>
  <c r="H251"/>
  <c r="F251"/>
  <c r="D251"/>
  <c r="I251"/>
  <c r="G251"/>
  <c r="E251"/>
  <c r="B254"/>
  <c r="C253"/>
  <c r="I252"/>
  <c r="G252"/>
  <c r="E252"/>
  <c r="J252"/>
  <c r="H252"/>
  <c r="F252"/>
  <c r="D252"/>
  <c r="B255"/>
  <c r="C254"/>
  <c r="J253"/>
  <c r="H253"/>
  <c r="F253"/>
  <c r="D253"/>
  <c r="I253"/>
  <c r="G253"/>
  <c r="E253"/>
  <c r="B256"/>
  <c r="C255"/>
  <c r="I254"/>
  <c r="G254"/>
  <c r="E254"/>
  <c r="J254"/>
  <c r="H254"/>
  <c r="F254"/>
  <c r="D254"/>
  <c r="B257"/>
  <c r="C256"/>
  <c r="J255"/>
  <c r="H255"/>
  <c r="F255"/>
  <c r="D255"/>
  <c r="I255"/>
  <c r="G255"/>
  <c r="E255"/>
  <c r="B258"/>
  <c r="C257"/>
  <c r="I256"/>
  <c r="G256"/>
  <c r="E256"/>
  <c r="J256"/>
  <c r="H256"/>
  <c r="F256"/>
  <c r="D256"/>
  <c r="B259"/>
  <c r="C258"/>
  <c r="J257"/>
  <c r="H257"/>
  <c r="F257"/>
  <c r="D257"/>
  <c r="I257"/>
  <c r="G257"/>
  <c r="E257"/>
  <c r="B260"/>
  <c r="C259"/>
  <c r="I258"/>
  <c r="G258"/>
  <c r="E258"/>
  <c r="J258"/>
  <c r="H258"/>
  <c r="F258"/>
  <c r="D258"/>
  <c r="B261"/>
  <c r="C260"/>
  <c r="J259"/>
  <c r="H259"/>
  <c r="F259"/>
  <c r="D259"/>
  <c r="I259"/>
  <c r="G259"/>
  <c r="E259"/>
  <c r="B262"/>
  <c r="C261"/>
  <c r="I260"/>
  <c r="G260"/>
  <c r="E260"/>
  <c r="J260"/>
  <c r="H260"/>
  <c r="F260"/>
  <c r="D260"/>
  <c r="B263"/>
  <c r="C262"/>
  <c r="J261"/>
  <c r="H261"/>
  <c r="F261"/>
  <c r="D261"/>
  <c r="I261"/>
  <c r="G261"/>
  <c r="E261"/>
  <c r="B264"/>
  <c r="C263"/>
  <c r="I262"/>
  <c r="G262"/>
  <c r="E262"/>
  <c r="J262"/>
  <c r="H262"/>
  <c r="F262"/>
  <c r="D262"/>
  <c r="B265"/>
  <c r="C264"/>
  <c r="J263"/>
  <c r="H263"/>
  <c r="F263"/>
  <c r="D263"/>
  <c r="I263"/>
  <c r="G263"/>
  <c r="E263"/>
  <c r="B266"/>
  <c r="C265"/>
  <c r="I264"/>
  <c r="G264"/>
  <c r="E264"/>
  <c r="J264"/>
  <c r="H264"/>
  <c r="F264"/>
  <c r="D264"/>
  <c r="B267"/>
  <c r="C266"/>
  <c r="J265"/>
  <c r="H265"/>
  <c r="F265"/>
  <c r="D265"/>
  <c r="I265"/>
  <c r="G265"/>
  <c r="E265"/>
  <c r="B268"/>
  <c r="C267"/>
  <c r="I266"/>
  <c r="G266"/>
  <c r="E266"/>
  <c r="J266"/>
  <c r="H266"/>
  <c r="F266"/>
  <c r="D266"/>
  <c r="B269"/>
  <c r="C268"/>
  <c r="J267"/>
  <c r="H267"/>
  <c r="F267"/>
  <c r="D267"/>
  <c r="I267"/>
  <c r="G267"/>
  <c r="E267"/>
  <c r="B270"/>
  <c r="C269"/>
  <c r="I268"/>
  <c r="G268"/>
  <c r="E268"/>
  <c r="J268"/>
  <c r="H268"/>
  <c r="F268"/>
  <c r="D268"/>
  <c r="B271"/>
  <c r="C270"/>
  <c r="J269"/>
  <c r="H269"/>
  <c r="F269"/>
  <c r="D269"/>
  <c r="I269"/>
  <c r="G269"/>
  <c r="E269"/>
  <c r="B272"/>
  <c r="C271"/>
  <c r="I270"/>
  <c r="G270"/>
  <c r="E270"/>
  <c r="J270"/>
  <c r="H270"/>
  <c r="F270"/>
  <c r="D270"/>
  <c r="B273"/>
  <c r="C272"/>
  <c r="J271"/>
  <c r="H271"/>
  <c r="F271"/>
  <c r="D271"/>
  <c r="I271"/>
  <c r="G271"/>
  <c r="E271"/>
  <c r="B274"/>
  <c r="C273"/>
  <c r="I272"/>
  <c r="G272"/>
  <c r="E272"/>
  <c r="J272"/>
  <c r="H272"/>
  <c r="F272"/>
  <c r="D272"/>
  <c r="B275"/>
  <c r="C274"/>
  <c r="J273"/>
  <c r="H273"/>
  <c r="F273"/>
  <c r="D273"/>
  <c r="I273"/>
  <c r="G273"/>
  <c r="E273"/>
  <c r="B276"/>
  <c r="C275"/>
  <c r="I274"/>
  <c r="G274"/>
  <c r="E274"/>
  <c r="J274"/>
  <c r="H274"/>
  <c r="F274"/>
  <c r="D274"/>
  <c r="B277"/>
  <c r="C276"/>
  <c r="J275"/>
  <c r="H275"/>
  <c r="F275"/>
  <c r="D275"/>
  <c r="I275"/>
  <c r="G275"/>
  <c r="E275"/>
  <c r="B278"/>
  <c r="C277"/>
  <c r="I276"/>
  <c r="G276"/>
  <c r="E276"/>
  <c r="J276"/>
  <c r="H276"/>
  <c r="F276"/>
  <c r="D276"/>
  <c r="B279"/>
  <c r="C278"/>
  <c r="J277"/>
  <c r="H277"/>
  <c r="F277"/>
  <c r="D277"/>
  <c r="I277"/>
  <c r="G277"/>
  <c r="E277"/>
  <c r="B280"/>
  <c r="C279"/>
  <c r="I278"/>
  <c r="G278"/>
  <c r="E278"/>
  <c r="J278"/>
  <c r="H278"/>
  <c r="F278"/>
  <c r="D278"/>
  <c r="B281"/>
  <c r="C280"/>
  <c r="J279"/>
  <c r="H279"/>
  <c r="F279"/>
  <c r="D279"/>
  <c r="I279"/>
  <c r="G279"/>
  <c r="E279"/>
  <c r="B282"/>
  <c r="C281"/>
  <c r="I280"/>
  <c r="G280"/>
  <c r="E280"/>
  <c r="J280"/>
  <c r="H280"/>
  <c r="F280"/>
  <c r="D280"/>
  <c r="B283"/>
  <c r="C283" s="1"/>
  <c r="C282"/>
  <c r="J281"/>
  <c r="H281"/>
  <c r="F281"/>
  <c r="D281"/>
  <c r="I281"/>
  <c r="G281"/>
  <c r="E281"/>
  <c r="J283"/>
  <c r="H283"/>
  <c r="F283"/>
  <c r="D283"/>
  <c r="I283"/>
  <c r="G283"/>
  <c r="E283"/>
  <c r="I282"/>
  <c r="G282"/>
  <c r="E282"/>
  <c r="J282"/>
  <c r="H282"/>
  <c r="F282"/>
  <c r="D282"/>
  <c r="L282" l="1"/>
  <c r="K282"/>
  <c r="K283"/>
  <c r="L283"/>
  <c r="K281"/>
  <c r="L281"/>
  <c r="L280"/>
  <c r="K280"/>
  <c r="K279"/>
  <c r="L279"/>
  <c r="L278"/>
  <c r="K278"/>
  <c r="K277"/>
  <c r="L277"/>
  <c r="L276"/>
  <c r="K276"/>
  <c r="K275"/>
  <c r="L275"/>
  <c r="L274"/>
  <c r="K274"/>
  <c r="K273"/>
  <c r="L273"/>
  <c r="L272"/>
  <c r="K272"/>
  <c r="K271"/>
  <c r="L271"/>
  <c r="L270"/>
  <c r="K270"/>
  <c r="K269"/>
  <c r="L269"/>
  <c r="L268"/>
  <c r="K268"/>
  <c r="K267"/>
  <c r="L267"/>
  <c r="L266"/>
  <c r="K266"/>
  <c r="K265"/>
  <c r="L265"/>
  <c r="L264"/>
  <c r="K264"/>
  <c r="K263"/>
  <c r="L263"/>
  <c r="L262"/>
  <c r="K262"/>
  <c r="K261"/>
  <c r="L261"/>
  <c r="L260"/>
  <c r="K260"/>
  <c r="K259"/>
  <c r="L259"/>
  <c r="L258"/>
  <c r="K258"/>
  <c r="K257"/>
  <c r="L257"/>
  <c r="L256"/>
  <c r="K256"/>
  <c r="K255"/>
  <c r="L255"/>
  <c r="L254"/>
  <c r="K254"/>
  <c r="K253"/>
  <c r="L253"/>
  <c r="L252"/>
  <c r="K252"/>
  <c r="K251"/>
  <c r="L251"/>
  <c r="L250"/>
  <c r="K250"/>
  <c r="K249"/>
  <c r="L249"/>
  <c r="L248"/>
  <c r="K248"/>
  <c r="K247"/>
  <c r="L247"/>
  <c r="L246"/>
  <c r="K246"/>
  <c r="K245"/>
  <c r="L245"/>
  <c r="L244"/>
  <c r="K244"/>
  <c r="K243"/>
  <c r="L243"/>
  <c r="L242"/>
  <c r="K242"/>
  <c r="K241"/>
  <c r="L241"/>
  <c r="L240"/>
  <c r="K240"/>
  <c r="K239"/>
  <c r="L239"/>
  <c r="L238"/>
  <c r="K238"/>
  <c r="K237"/>
  <c r="L237"/>
  <c r="L236"/>
  <c r="K236"/>
  <c r="K235"/>
  <c r="L235"/>
  <c r="L234"/>
  <c r="K234"/>
  <c r="K233"/>
  <c r="L233"/>
  <c r="L232"/>
  <c r="K232"/>
  <c r="K231"/>
  <c r="L231"/>
  <c r="L230"/>
  <c r="K230"/>
  <c r="K229"/>
  <c r="L229"/>
  <c r="K228"/>
  <c r="L228"/>
  <c r="L227"/>
  <c r="K227"/>
  <c r="K226"/>
  <c r="L226"/>
  <c r="L225"/>
  <c r="K225"/>
  <c r="K224"/>
  <c r="L224"/>
  <c r="L223"/>
  <c r="K223"/>
  <c r="K222"/>
  <c r="L222"/>
  <c r="L221"/>
  <c r="K221"/>
  <c r="K220"/>
  <c r="L220"/>
  <c r="L219"/>
  <c r="K219"/>
  <c r="K218"/>
  <c r="L218"/>
  <c r="L217"/>
  <c r="K217"/>
  <c r="K216"/>
  <c r="L216"/>
  <c r="L215"/>
  <c r="K215"/>
  <c r="K214"/>
  <c r="L214"/>
  <c r="L213"/>
  <c r="K213"/>
  <c r="K212"/>
  <c r="L212"/>
  <c r="L211"/>
  <c r="K211"/>
  <c r="K210"/>
  <c r="L210"/>
  <c r="L209"/>
  <c r="K209"/>
  <c r="K208"/>
  <c r="L208"/>
  <c r="L207"/>
  <c r="K207"/>
  <c r="K206"/>
  <c r="L206"/>
  <c r="L205"/>
  <c r="K205"/>
  <c r="K204"/>
  <c r="L204"/>
  <c r="L203"/>
  <c r="K203"/>
  <c r="K202"/>
  <c r="L202"/>
  <c r="L201"/>
  <c r="K201"/>
  <c r="K200"/>
  <c r="L200"/>
  <c r="L199"/>
  <c r="K199"/>
  <c r="K198"/>
  <c r="L198"/>
  <c r="L197"/>
  <c r="K197"/>
  <c r="K196"/>
  <c r="L196"/>
  <c r="L195"/>
  <c r="K195"/>
  <c r="K194"/>
  <c r="L194"/>
  <c r="L193"/>
  <c r="K193"/>
  <c r="K192"/>
  <c r="L192"/>
  <c r="L191"/>
  <c r="K191"/>
  <c r="K190"/>
  <c r="L190"/>
  <c r="L189"/>
  <c r="K189"/>
  <c r="K188"/>
  <c r="L188"/>
  <c r="L187"/>
  <c r="K187"/>
  <c r="K186"/>
  <c r="L186"/>
  <c r="L185"/>
  <c r="K185"/>
  <c r="K184"/>
  <c r="L184"/>
  <c r="L183"/>
  <c r="K183"/>
  <c r="K182"/>
  <c r="L182"/>
  <c r="L181"/>
  <c r="K181"/>
  <c r="K180"/>
  <c r="L180"/>
  <c r="L179"/>
  <c r="K179"/>
  <c r="K178"/>
  <c r="L178"/>
  <c r="L177"/>
  <c r="K177"/>
  <c r="K176"/>
  <c r="L176"/>
  <c r="L175"/>
  <c r="K175"/>
  <c r="K174"/>
  <c r="L174"/>
  <c r="L173"/>
  <c r="K173"/>
  <c r="K172"/>
  <c r="L172"/>
  <c r="L171"/>
  <c r="K171"/>
  <c r="K170"/>
  <c r="L170"/>
  <c r="L169"/>
  <c r="K169"/>
  <c r="K168"/>
  <c r="L168"/>
  <c r="L167"/>
  <c r="K167"/>
  <c r="K166"/>
  <c r="L166"/>
  <c r="L165"/>
  <c r="K165"/>
  <c r="K164"/>
  <c r="L164"/>
  <c r="L163"/>
  <c r="K163"/>
  <c r="K162"/>
  <c r="L162"/>
  <c r="L161"/>
  <c r="K161"/>
  <c r="K160"/>
  <c r="L160"/>
  <c r="L159"/>
  <c r="K159"/>
  <c r="K158"/>
  <c r="L158"/>
  <c r="L157"/>
  <c r="K157"/>
  <c r="K156"/>
  <c r="L156"/>
  <c r="L155"/>
  <c r="K155"/>
  <c r="K154"/>
  <c r="L154"/>
  <c r="L153"/>
  <c r="K153"/>
  <c r="K152"/>
  <c r="L152"/>
  <c r="L151"/>
  <c r="K151"/>
  <c r="K150"/>
  <c r="L150"/>
  <c r="L149"/>
  <c r="K149"/>
  <c r="K148"/>
  <c r="L148"/>
  <c r="L147"/>
  <c r="K147"/>
  <c r="K146"/>
  <c r="L146"/>
  <c r="L145"/>
  <c r="K145"/>
  <c r="K144"/>
  <c r="L144"/>
  <c r="L143"/>
  <c r="K143"/>
  <c r="K142"/>
  <c r="L142"/>
  <c r="L141"/>
  <c r="K141"/>
  <c r="K140"/>
  <c r="L140"/>
  <c r="L139"/>
  <c r="K139"/>
  <c r="K138"/>
  <c r="L138"/>
  <c r="L137"/>
  <c r="K137"/>
  <c r="K136"/>
  <c r="L136"/>
  <c r="L135"/>
  <c r="K135"/>
  <c r="K134"/>
  <c r="L134"/>
  <c r="L133"/>
  <c r="K133"/>
  <c r="K132"/>
  <c r="L132"/>
  <c r="L131"/>
  <c r="K131"/>
  <c r="K130"/>
  <c r="L130"/>
  <c r="L129"/>
  <c r="K129"/>
  <c r="K128"/>
  <c r="L128"/>
  <c r="L127"/>
  <c r="K127"/>
  <c r="K126"/>
  <c r="L126"/>
  <c r="L125"/>
  <c r="K125"/>
  <c r="K124"/>
  <c r="L124"/>
  <c r="L123"/>
  <c r="K123"/>
  <c r="K122"/>
  <c r="L122"/>
  <c r="L121"/>
  <c r="K121"/>
  <c r="K120"/>
  <c r="L120"/>
  <c r="L119"/>
  <c r="K119"/>
  <c r="K118"/>
  <c r="L118"/>
  <c r="L117"/>
  <c r="K117"/>
  <c r="K116"/>
  <c r="L116"/>
  <c r="L115"/>
  <c r="K115"/>
  <c r="L114"/>
  <c r="K114"/>
  <c r="K113"/>
  <c r="L113"/>
  <c r="L112"/>
  <c r="K112"/>
  <c r="K111"/>
  <c r="L111"/>
  <c r="L110"/>
  <c r="K110"/>
  <c r="K109"/>
  <c r="L109"/>
  <c r="L108"/>
  <c r="K108"/>
  <c r="K107"/>
  <c r="L107"/>
  <c r="L106"/>
  <c r="K106"/>
  <c r="K105"/>
  <c r="L105"/>
  <c r="L104"/>
  <c r="K104"/>
  <c r="K103"/>
  <c r="L103"/>
  <c r="L102"/>
  <c r="K102"/>
  <c r="K101"/>
  <c r="L101"/>
  <c r="L100"/>
  <c r="K100"/>
  <c r="K99"/>
  <c r="L99"/>
  <c r="L98"/>
  <c r="K98"/>
  <c r="K97"/>
  <c r="L97"/>
  <c r="L96"/>
  <c r="K96"/>
  <c r="K95"/>
  <c r="L95"/>
  <c r="L94"/>
  <c r="K94"/>
  <c r="K93"/>
  <c r="L93"/>
  <c r="L92"/>
  <c r="K92"/>
  <c r="K91"/>
  <c r="L91"/>
  <c r="L90"/>
  <c r="K90"/>
  <c r="K89"/>
  <c r="L89"/>
  <c r="L88"/>
  <c r="K88"/>
  <c r="K87"/>
  <c r="L87"/>
  <c r="L86"/>
  <c r="K86"/>
  <c r="K85"/>
  <c r="L85"/>
  <c r="L84"/>
  <c r="K84"/>
  <c r="K83"/>
  <c r="L83"/>
  <c r="L82"/>
  <c r="K82"/>
  <c r="K81"/>
  <c r="L81"/>
  <c r="L80"/>
  <c r="K80"/>
  <c r="K79"/>
  <c r="L79"/>
  <c r="L78"/>
  <c r="K78"/>
  <c r="K77"/>
  <c r="L77"/>
  <c r="L76"/>
  <c r="K76"/>
  <c r="K75"/>
  <c r="L75"/>
  <c r="L74"/>
  <c r="K74"/>
  <c r="K73"/>
  <c r="L73"/>
  <c r="L72"/>
  <c r="K72"/>
  <c r="K71"/>
  <c r="L71"/>
  <c r="L70"/>
  <c r="K70"/>
  <c r="K69"/>
  <c r="L69"/>
  <c r="L68"/>
  <c r="K68"/>
  <c r="K67"/>
  <c r="L67"/>
  <c r="L66"/>
  <c r="K66"/>
  <c r="K65"/>
  <c r="L65"/>
  <c r="L64"/>
  <c r="K64"/>
  <c r="K63"/>
  <c r="L63"/>
  <c r="L62"/>
  <c r="K62"/>
  <c r="K61"/>
  <c r="L61"/>
  <c r="L60"/>
  <c r="K60"/>
  <c r="K59"/>
  <c r="L59"/>
  <c r="K58"/>
  <c r="L58"/>
  <c r="L57"/>
  <c r="K57"/>
  <c r="K56"/>
  <c r="L56"/>
  <c r="L55"/>
  <c r="K55"/>
  <c r="K54"/>
  <c r="L54"/>
  <c r="L53"/>
  <c r="K53"/>
  <c r="K52"/>
  <c r="L52"/>
  <c r="L51"/>
  <c r="K51"/>
  <c r="K50"/>
  <c r="L50"/>
  <c r="L49"/>
  <c r="K49"/>
  <c r="K48"/>
  <c r="L48"/>
  <c r="L47"/>
  <c r="K47"/>
  <c r="K46"/>
  <c r="L46"/>
  <c r="L45"/>
  <c r="K45"/>
  <c r="K44"/>
  <c r="L44"/>
  <c r="L43"/>
  <c r="K43"/>
  <c r="K42"/>
  <c r="L42"/>
  <c r="L41"/>
  <c r="K41"/>
  <c r="K40"/>
  <c r="L40"/>
  <c r="L39"/>
  <c r="K39"/>
  <c r="K38"/>
  <c r="L38"/>
  <c r="L37"/>
  <c r="K37"/>
  <c r="K36"/>
  <c r="L36"/>
  <c r="L35"/>
  <c r="K35"/>
  <c r="K34"/>
  <c r="L34"/>
  <c r="L33"/>
  <c r="K33"/>
  <c r="K32"/>
  <c r="L32"/>
  <c r="L31"/>
  <c r="K31"/>
  <c r="K30"/>
  <c r="L30"/>
  <c r="L29"/>
  <c r="K29"/>
  <c r="K28"/>
  <c r="L28"/>
  <c r="L27"/>
  <c r="K27"/>
  <c r="K26"/>
  <c r="L26"/>
  <c r="L25"/>
  <c r="K25"/>
  <c r="K24"/>
  <c r="L24"/>
  <c r="L23"/>
  <c r="K23"/>
  <c r="K22"/>
  <c r="L22"/>
  <c r="L21"/>
  <c r="K21"/>
  <c r="K20"/>
  <c r="L20"/>
  <c r="L19"/>
  <c r="K19"/>
  <c r="K18"/>
  <c r="L18"/>
  <c r="L17"/>
  <c r="K17"/>
  <c r="K16"/>
  <c r="L16"/>
  <c r="L15"/>
  <c r="K15"/>
  <c r="K14"/>
  <c r="L14"/>
  <c r="L13"/>
  <c r="K13"/>
  <c r="K12"/>
  <c r="L12"/>
  <c r="L11"/>
  <c r="K11"/>
  <c r="K10"/>
  <c r="L10"/>
  <c r="L9"/>
  <c r="K9"/>
  <c r="K8"/>
  <c r="L8"/>
  <c r="L7"/>
  <c r="K7"/>
  <c r="K6"/>
  <c r="L6"/>
  <c r="L5"/>
  <c r="K5"/>
  <c r="K4"/>
  <c r="L4"/>
  <c r="K3"/>
  <c r="L3"/>
  <c r="M4" l="1"/>
  <c r="M6"/>
  <c r="M8"/>
  <c r="M10"/>
  <c r="M12"/>
  <c r="M14"/>
  <c r="M16"/>
  <c r="M18"/>
  <c r="M20"/>
  <c r="M22"/>
  <c r="M24"/>
  <c r="M26"/>
  <c r="M28"/>
  <c r="M30"/>
  <c r="M32"/>
  <c r="M34"/>
  <c r="M36"/>
  <c r="M38"/>
  <c r="M40"/>
  <c r="M42"/>
  <c r="M44"/>
  <c r="M46"/>
  <c r="M48"/>
  <c r="M50"/>
  <c r="M52"/>
  <c r="M54"/>
  <c r="M56"/>
  <c r="M58"/>
  <c r="M5"/>
  <c r="M7"/>
  <c r="M9"/>
  <c r="M11"/>
  <c r="M13"/>
  <c r="M15"/>
  <c r="M17"/>
  <c r="M19"/>
  <c r="M21"/>
  <c r="M23"/>
  <c r="M25"/>
  <c r="M27"/>
  <c r="M29"/>
  <c r="M31"/>
  <c r="M33"/>
  <c r="M35"/>
  <c r="M37"/>
  <c r="M39"/>
  <c r="M41"/>
  <c r="M43"/>
  <c r="M45"/>
  <c r="M47"/>
  <c r="M49"/>
  <c r="M51"/>
  <c r="M53"/>
  <c r="M55"/>
  <c r="M57"/>
  <c r="M59"/>
  <c r="M61"/>
  <c r="M63"/>
  <c r="M65"/>
  <c r="M67"/>
  <c r="M69"/>
  <c r="M71"/>
  <c r="M73"/>
  <c r="M75"/>
  <c r="M77"/>
  <c r="M79"/>
  <c r="M81"/>
  <c r="M83"/>
  <c r="M85"/>
  <c r="M87"/>
  <c r="M89"/>
  <c r="M91"/>
  <c r="M93"/>
  <c r="M95"/>
  <c r="M97"/>
  <c r="M99"/>
  <c r="M101"/>
  <c r="M103"/>
  <c r="M105"/>
  <c r="M107"/>
  <c r="M109"/>
  <c r="M111"/>
  <c r="M113"/>
  <c r="M60"/>
  <c r="M62"/>
  <c r="M64"/>
  <c r="M66"/>
  <c r="M68"/>
  <c r="M70"/>
  <c r="M72"/>
  <c r="M74"/>
  <c r="M76"/>
  <c r="M78"/>
  <c r="M80"/>
  <c r="M82"/>
  <c r="M84"/>
  <c r="M86"/>
  <c r="M88"/>
  <c r="M90"/>
  <c r="M92"/>
  <c r="M94"/>
  <c r="M96"/>
  <c r="M98"/>
  <c r="M100"/>
  <c r="M102"/>
  <c r="M104"/>
  <c r="M106"/>
  <c r="M108"/>
  <c r="M110"/>
  <c r="M112"/>
  <c r="M114"/>
  <c r="M116"/>
  <c r="M118"/>
  <c r="M120"/>
  <c r="M122"/>
  <c r="M124"/>
  <c r="M126"/>
  <c r="M128"/>
  <c r="M130"/>
  <c r="M132"/>
  <c r="M134"/>
  <c r="M136"/>
  <c r="M138"/>
  <c r="M140"/>
  <c r="M142"/>
  <c r="M144"/>
  <c r="M146"/>
  <c r="M148"/>
  <c r="M150"/>
  <c r="M152"/>
  <c r="M154"/>
  <c r="M156"/>
  <c r="M158"/>
  <c r="M160"/>
  <c r="M162"/>
  <c r="M164"/>
  <c r="M166"/>
  <c r="M168"/>
  <c r="M170"/>
  <c r="M172"/>
  <c r="M174"/>
  <c r="M176"/>
  <c r="M178"/>
  <c r="M180"/>
  <c r="M182"/>
  <c r="M184"/>
  <c r="M186"/>
  <c r="M188"/>
  <c r="M190"/>
  <c r="M192"/>
  <c r="M194"/>
  <c r="M196"/>
  <c r="M198"/>
  <c r="M200"/>
  <c r="M202"/>
  <c r="M204"/>
  <c r="M206"/>
  <c r="M208"/>
  <c r="M210"/>
  <c r="M212"/>
  <c r="M214"/>
  <c r="M216"/>
  <c r="M218"/>
  <c r="M220"/>
  <c r="M222"/>
  <c r="M224"/>
  <c r="M226"/>
  <c r="M228"/>
  <c r="M115"/>
  <c r="M117"/>
  <c r="M119"/>
  <c r="M121"/>
  <c r="M123"/>
  <c r="M125"/>
  <c r="M127"/>
  <c r="M129"/>
  <c r="M131"/>
  <c r="M133"/>
  <c r="M135"/>
  <c r="M137"/>
  <c r="M139"/>
  <c r="M141"/>
  <c r="M143"/>
  <c r="M145"/>
  <c r="M147"/>
  <c r="M149"/>
  <c r="M151"/>
  <c r="M153"/>
  <c r="M155"/>
  <c r="M157"/>
  <c r="M159"/>
  <c r="M161"/>
  <c r="M163"/>
  <c r="M165"/>
  <c r="M167"/>
  <c r="M169"/>
  <c r="M171"/>
  <c r="M173"/>
  <c r="M175"/>
  <c r="M177"/>
  <c r="M179"/>
  <c r="M181"/>
  <c r="M183"/>
  <c r="M185"/>
  <c r="M187"/>
  <c r="M189"/>
  <c r="M191"/>
  <c r="M193"/>
  <c r="M195"/>
  <c r="M197"/>
  <c r="M199"/>
  <c r="M201"/>
  <c r="M203"/>
  <c r="M205"/>
  <c r="M207"/>
  <c r="M209"/>
  <c r="M211"/>
  <c r="M213"/>
  <c r="M215"/>
  <c r="M217"/>
  <c r="M219"/>
  <c r="M221"/>
  <c r="M223"/>
  <c r="M225"/>
  <c r="M227"/>
  <c r="M229"/>
  <c r="M231"/>
  <c r="M233"/>
  <c r="M235"/>
  <c r="M237"/>
  <c r="M239"/>
  <c r="M241"/>
  <c r="M243"/>
  <c r="M245"/>
  <c r="M247"/>
  <c r="M249"/>
  <c r="M251"/>
  <c r="M253"/>
  <c r="M255"/>
  <c r="M257"/>
  <c r="M259"/>
  <c r="M261"/>
  <c r="M263"/>
  <c r="M265"/>
  <c r="M267"/>
  <c r="M269"/>
  <c r="M271"/>
  <c r="M273"/>
  <c r="M275"/>
  <c r="M277"/>
  <c r="M279"/>
  <c r="M281"/>
  <c r="M283"/>
  <c r="M230"/>
  <c r="M232"/>
  <c r="M234"/>
  <c r="M236"/>
  <c r="M238"/>
  <c r="M240"/>
  <c r="M242"/>
  <c r="M244"/>
  <c r="M246"/>
  <c r="M248"/>
  <c r="M250"/>
  <c r="M252"/>
  <c r="M254"/>
  <c r="M256"/>
  <c r="M258"/>
  <c r="M260"/>
  <c r="M262"/>
  <c r="M264"/>
  <c r="M266"/>
  <c r="M268"/>
  <c r="M270"/>
  <c r="M272"/>
  <c r="M274"/>
  <c r="M276"/>
  <c r="M278"/>
  <c r="M280"/>
  <c r="M282"/>
</calcChain>
</file>

<file path=xl/sharedStrings.xml><?xml version="1.0" encoding="utf-8"?>
<sst xmlns="http://schemas.openxmlformats.org/spreadsheetml/2006/main" count="65" uniqueCount="52">
  <si>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</si>
  <si>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</si>
  <si>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</si>
  <si>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</si>
  <si>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</si>
  <si>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</si>
  <si>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</si>
  <si>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</si>
  <si>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</si>
  <si>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</si>
  <si>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</si>
  <si>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B_pH</t>
  </si>
  <si>
    <t>[C_H⁺]</t>
  </si>
  <si>
    <t>[D_OH⁻]</t>
  </si>
  <si>
    <t>[E_NH₄⁺]</t>
  </si>
  <si>
    <t>[F_NH₃]</t>
  </si>
  <si>
    <t>[G_H₃PO₄]</t>
  </si>
  <si>
    <t>[H_H₂PO₄⁻]</t>
  </si>
  <si>
    <t>[I_HPO₄²⁻]</t>
  </si>
  <si>
    <t>[J_PO₄³⁻]</t>
  </si>
  <si>
    <t>K_CB</t>
  </si>
  <si>
    <t>L_eta′</t>
  </si>
  <si>
    <t>M_∫eta</t>
  </si>
  <si>
    <t>pH</t>
  </si>
  <si>
    <t>[H⁺]</t>
  </si>
  <si>
    <t>[OH⁻]</t>
  </si>
  <si>
    <t>[NH₄⁺]</t>
  </si>
  <si>
    <t>[NH₃]</t>
  </si>
  <si>
    <t>[H₃PO₄]</t>
  </si>
  <si>
    <t>[HPO₄²⁻]</t>
  </si>
  <si>
    <t>[PO₄³⁻]</t>
  </si>
  <si>
    <t>Charge balance</t>
  </si>
  <si>
    <t>[H₂PO₄⁻]</t>
  </si>
  <si>
    <t>Signed buffer capacity</t>
  </si>
  <si>
    <t xml:space="preserve">article: </t>
  </si>
  <si>
    <t xml:space="preserve">Do You Know What the Buffer Capacity </t>
  </si>
  <si>
    <t>of Your pH Buffer Is?</t>
  </si>
  <si>
    <t>This same example is discussed in the</t>
  </si>
  <si>
    <r>
      <t>representing a 0.05 M (NH</t>
    </r>
    <r>
      <rPr>
        <b/>
        <vertAlign val="subscript"/>
        <sz val="11"/>
        <color theme="1"/>
        <rFont val="Times New Roman"/>
        <family val="1"/>
      </rPr>
      <t>4</t>
    </r>
    <r>
      <rPr>
        <b/>
        <sz val="11"/>
        <color theme="1"/>
        <rFont val="Times New Roman"/>
        <family val="1"/>
      </rPr>
      <t>)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HPO</t>
    </r>
    <r>
      <rPr>
        <b/>
        <vertAlign val="subscript"/>
        <sz val="11"/>
        <color theme="1"/>
        <rFont val="Times New Roman"/>
        <family val="1"/>
      </rPr>
      <t>4</t>
    </r>
    <r>
      <rPr>
        <b/>
        <sz val="11"/>
        <color theme="1"/>
        <rFont val="Times New Roman"/>
        <family val="1"/>
      </rPr>
      <t xml:space="preserve"> buffer</t>
    </r>
  </si>
  <si>
    <t xml:space="preserve">Custom function described in the article are </t>
  </si>
  <si>
    <t>used to fill columns with numbers</t>
  </si>
  <si>
    <t>of the contents of the matrix</t>
  </si>
  <si>
    <t>pKa1 phosphoric acid</t>
  </si>
  <si>
    <t>pKa2 phosphoric acid</t>
  </si>
  <si>
    <r>
      <t>native pH of (NH</t>
    </r>
    <r>
      <rPr>
        <b/>
        <vertAlign val="subscript"/>
        <sz val="11"/>
        <color theme="1"/>
        <rFont val="Times New Roman"/>
        <family val="1"/>
      </rPr>
      <t>4</t>
    </r>
    <r>
      <rPr>
        <b/>
        <sz val="11"/>
        <color theme="1"/>
        <rFont val="Times New Roman"/>
        <family val="1"/>
      </rPr>
      <t>)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HPO</t>
    </r>
    <r>
      <rPr>
        <b/>
        <vertAlign val="subscript"/>
        <sz val="11"/>
        <color theme="1"/>
        <rFont val="Times New Roman"/>
        <family val="1"/>
      </rPr>
      <t>4</t>
    </r>
    <r>
      <rPr>
        <b/>
        <sz val="11"/>
        <color theme="1"/>
        <rFont val="Times New Roman"/>
        <family val="1"/>
      </rPr>
      <t xml:space="preserve"> buffer </t>
    </r>
  </si>
  <si>
    <t>pKa3 phosphoric acid</t>
  </si>
  <si>
    <t>pKa ammonium ion</t>
  </si>
  <si>
    <t>Figures are used to enlighten the significance</t>
  </si>
  <si>
    <t>This sheet develops myBufferMatrix</t>
  </si>
  <si>
    <t>whose significance corresponds to</t>
  </si>
  <si>
    <t>labels in row 1</t>
  </si>
  <si>
    <t>Integrated buffer capacity</t>
  </si>
</sst>
</file>

<file path=xl/styles.xml><?xml version="1.0" encoding="utf-8"?>
<styleSheet xmlns="http://schemas.openxmlformats.org/spreadsheetml/2006/main">
  <numFmts count="1">
    <numFmt numFmtId="164" formatCode="0.000E+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2"/>
      <color rgb="FF000000"/>
      <name val="Times New Roman"/>
      <family val="1"/>
    </font>
    <font>
      <sz val="11"/>
      <color rgb="FF3F3F76"/>
      <name val="Times New Roman"/>
      <family val="1"/>
    </font>
    <font>
      <b/>
      <sz val="11"/>
      <color theme="1"/>
      <name val="Times New Roman"/>
      <family val="1"/>
    </font>
    <font>
      <b/>
      <vertAlign val="subscript"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/>
      <right style="thin">
        <color rgb="FF7F7F7F"/>
      </right>
      <top/>
      <bottom/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38">
    <xf numFmtId="0" fontId="0" fillId="0" borderId="0" xfId="0"/>
    <xf numFmtId="1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2" fillId="3" borderId="1" xfId="1" applyNumberFormat="1" applyFill="1" applyAlignment="1">
      <alignment horizontal="center"/>
    </xf>
    <xf numFmtId="11" fontId="2" fillId="3" borderId="1" xfId="1" applyNumberFormat="1" applyFill="1" applyAlignment="1">
      <alignment horizontal="center"/>
    </xf>
    <xf numFmtId="164" fontId="2" fillId="3" borderId="1" xfId="1" applyNumberFormat="1" applyFill="1" applyAlignment="1">
      <alignment horizontal="center"/>
    </xf>
    <xf numFmtId="2" fontId="1" fillId="2" borderId="1" xfId="1" applyNumberFormat="1" applyFont="1" applyAlignment="1">
      <alignment horizontal="center"/>
    </xf>
    <xf numFmtId="11" fontId="1" fillId="2" borderId="1" xfId="1" applyNumberFormat="1" applyFont="1" applyAlignment="1">
      <alignment horizontal="center"/>
    </xf>
    <xf numFmtId="164" fontId="1" fillId="2" borderId="1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center"/>
    </xf>
    <xf numFmtId="11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2" fontId="1" fillId="4" borderId="1" xfId="1" applyNumberFormat="1" applyFont="1" applyFill="1" applyAlignment="1">
      <alignment horizontal="center"/>
    </xf>
    <xf numFmtId="11" fontId="1" fillId="4" borderId="1" xfId="1" applyNumberFormat="1" applyFont="1" applyFill="1" applyAlignment="1">
      <alignment horizontal="center"/>
    </xf>
    <xf numFmtId="164" fontId="1" fillId="4" borderId="1" xfId="1" applyNumberFormat="1" applyFont="1" applyFill="1" applyAlignment="1">
      <alignment horizontal="center"/>
    </xf>
    <xf numFmtId="2" fontId="1" fillId="0" borderId="1" xfId="1" applyNumberFormat="1" applyFont="1" applyFill="1" applyAlignment="1">
      <alignment horizontal="center"/>
    </xf>
    <xf numFmtId="11" fontId="1" fillId="0" borderId="1" xfId="1" applyNumberFormat="1" applyFont="1" applyFill="1" applyAlignment="1">
      <alignment horizontal="center"/>
    </xf>
    <xf numFmtId="11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2" fontId="1" fillId="5" borderId="1" xfId="1" applyNumberFormat="1" applyFont="1" applyFill="1" applyAlignment="1">
      <alignment horizontal="center"/>
    </xf>
    <xf numFmtId="11" fontId="1" fillId="5" borderId="1" xfId="1" applyNumberFormat="1" applyFont="1" applyFill="1" applyAlignment="1">
      <alignment horizontal="center"/>
    </xf>
    <xf numFmtId="164" fontId="1" fillId="5" borderId="1" xfId="1" applyNumberFormat="1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11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 applyAlignment="1">
      <alignment horizontal="center"/>
    </xf>
    <xf numFmtId="11" fontId="1" fillId="0" borderId="0" xfId="0" applyNumberFormat="1" applyFont="1" applyAlignment="1">
      <alignment horizontal="center"/>
    </xf>
    <xf numFmtId="11" fontId="0" fillId="0" borderId="0" xfId="0" applyNumberFormat="1" applyFont="1" applyAlignment="1">
      <alignment horizontal="center"/>
    </xf>
    <xf numFmtId="11" fontId="0" fillId="2" borderId="1" xfId="1" applyNumberFormat="1" applyFont="1" applyAlignment="1">
      <alignment horizontal="center"/>
    </xf>
    <xf numFmtId="164" fontId="0" fillId="2" borderId="1" xfId="1" applyNumberFormat="1" applyFont="1" applyAlignment="1">
      <alignment horizontal="center"/>
    </xf>
    <xf numFmtId="2" fontId="0" fillId="2" borderId="3" xfId="1" applyNumberFormat="1" applyFont="1" applyBorder="1" applyAlignment="1">
      <alignment horizontal="center"/>
    </xf>
    <xf numFmtId="2" fontId="1" fillId="2" borderId="3" xfId="1" applyNumberFormat="1" applyFont="1" applyBorder="1" applyAlignment="1">
      <alignment horizontal="center"/>
    </xf>
    <xf numFmtId="1" fontId="5" fillId="3" borderId="1" xfId="1" applyNumberFormat="1" applyFont="1" applyFill="1" applyAlignment="1">
      <alignment horizontal="center"/>
    </xf>
    <xf numFmtId="1" fontId="4" fillId="3" borderId="1" xfId="1" applyNumberFormat="1" applyFont="1" applyFill="1" applyAlignment="1">
      <alignment horizontal="center"/>
    </xf>
    <xf numFmtId="1" fontId="5" fillId="6" borderId="5" xfId="1" applyNumberFormat="1" applyFont="1" applyFill="1" applyBorder="1" applyAlignment="1">
      <alignment horizontal="center"/>
    </xf>
    <xf numFmtId="0" fontId="3" fillId="6" borderId="5" xfId="0" applyFont="1" applyFill="1" applyBorder="1"/>
    <xf numFmtId="1" fontId="5" fillId="6" borderId="2" xfId="1" applyNumberFormat="1" applyFont="1" applyFill="1" applyBorder="1" applyAlignment="1">
      <alignment horizontal="center"/>
    </xf>
    <xf numFmtId="1" fontId="5" fillId="6" borderId="4" xfId="1" applyNumberFormat="1" applyFont="1" applyFill="1" applyBorder="1" applyAlignment="1">
      <alignment horizontal="center"/>
    </xf>
  </cellXfs>
  <cellStyles count="2">
    <cellStyle name="Input" xfId="1" builtinId="20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>
        <c:manualLayout>
          <c:layoutTarget val="inner"/>
          <c:xMode val="edge"/>
          <c:yMode val="edge"/>
          <c:x val="0.10375380368290617"/>
          <c:y val="7.2212827413486599E-2"/>
          <c:w val="0.856086833767293"/>
          <c:h val="0.8928285288765675"/>
        </c:manualLayout>
      </c:layout>
      <c:scatterChart>
        <c:scatterStyle val="smoothMarker"/>
        <c:ser>
          <c:idx val="0"/>
          <c:order val="0"/>
          <c:tx>
            <c:strRef>
              <c:f>Example!$C$2</c:f>
              <c:strCache>
                <c:ptCount val="1"/>
                <c:pt idx="0">
                  <c:v>[C_H⁺]</c:v>
                </c:pt>
              </c:strCache>
            </c:strRef>
          </c:tx>
          <c:marker>
            <c:symbol val="none"/>
          </c:marker>
          <c:dLbls>
            <c:dLbl>
              <c:idx val="60"/>
              <c:layout/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rgbClr val="FF0000"/>
                        </a:solidFill>
                      </a:rPr>
                      <a:t>[C_H⁺]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Example!$C$3:$C$283</c:f>
              <c:numCache>
                <c:formatCode>0.00E+00</c:formatCode>
                <c:ptCount val="281"/>
                <c:pt idx="0">
                  <c:v>1</c:v>
                </c:pt>
                <c:pt idx="1">
                  <c:v>0.89125093813374556</c:v>
                </c:pt>
                <c:pt idx="2">
                  <c:v>0.79432823472428149</c:v>
                </c:pt>
                <c:pt idx="3">
                  <c:v>0.70794578438413791</c:v>
                </c:pt>
                <c:pt idx="4">
                  <c:v>0.63095734448019325</c:v>
                </c:pt>
                <c:pt idx="5">
                  <c:v>0.56234132519034907</c:v>
                </c:pt>
                <c:pt idx="6">
                  <c:v>0.50118723362727224</c:v>
                </c:pt>
                <c:pt idx="7">
                  <c:v>0.44668359215096315</c:v>
                </c:pt>
                <c:pt idx="8">
                  <c:v>0.39810717055349726</c:v>
                </c:pt>
                <c:pt idx="9">
                  <c:v>0.35481338923357547</c:v>
                </c:pt>
                <c:pt idx="10">
                  <c:v>0.316227766016838</c:v>
                </c:pt>
                <c:pt idx="11">
                  <c:v>0.28183829312644543</c:v>
                </c:pt>
                <c:pt idx="12">
                  <c:v>0.25118864315095801</c:v>
                </c:pt>
                <c:pt idx="13">
                  <c:v>0.22387211385683395</c:v>
                </c:pt>
                <c:pt idx="14">
                  <c:v>0.19952623149688792</c:v>
                </c:pt>
                <c:pt idx="15">
                  <c:v>0.17782794100389224</c:v>
                </c:pt>
                <c:pt idx="16">
                  <c:v>0.15848931924611129</c:v>
                </c:pt>
                <c:pt idx="17">
                  <c:v>0.14125375446227537</c:v>
                </c:pt>
                <c:pt idx="18">
                  <c:v>0.12589254117941664</c:v>
                </c:pt>
                <c:pt idx="19">
                  <c:v>0.11220184543019628</c:v>
                </c:pt>
                <c:pt idx="20">
                  <c:v>9.999999999999995E-2</c:v>
                </c:pt>
                <c:pt idx="21">
                  <c:v>8.9125093813374495E-2</c:v>
                </c:pt>
                <c:pt idx="22">
                  <c:v>7.9432823472428096E-2</c:v>
                </c:pt>
                <c:pt idx="23">
                  <c:v>7.0794578438413733E-2</c:v>
                </c:pt>
                <c:pt idx="24">
                  <c:v>6.3095734448019261E-2</c:v>
                </c:pt>
                <c:pt idx="25">
                  <c:v>5.6234132519034849E-2</c:v>
                </c:pt>
                <c:pt idx="26">
                  <c:v>5.0118723362727172E-2</c:v>
                </c:pt>
                <c:pt idx="27">
                  <c:v>4.4668359215096258E-2</c:v>
                </c:pt>
                <c:pt idx="28">
                  <c:v>3.9810717055349672E-2</c:v>
                </c:pt>
                <c:pt idx="29">
                  <c:v>3.5481338923357496E-2</c:v>
                </c:pt>
                <c:pt idx="30">
                  <c:v>3.1622776601683743E-2</c:v>
                </c:pt>
                <c:pt idx="31">
                  <c:v>2.8183829312644491E-2</c:v>
                </c:pt>
                <c:pt idx="32">
                  <c:v>2.5118864315095756E-2</c:v>
                </c:pt>
                <c:pt idx="33">
                  <c:v>2.2387211385683354E-2</c:v>
                </c:pt>
                <c:pt idx="34">
                  <c:v>1.9952623149688757E-2</c:v>
                </c:pt>
                <c:pt idx="35">
                  <c:v>1.7782794100389191E-2</c:v>
                </c:pt>
                <c:pt idx="36">
                  <c:v>1.58489319246111E-2</c:v>
                </c:pt>
                <c:pt idx="37">
                  <c:v>1.4125375446227511E-2</c:v>
                </c:pt>
                <c:pt idx="38">
                  <c:v>1.2589254117941642E-2</c:v>
                </c:pt>
                <c:pt idx="39">
                  <c:v>1.1220184543019606E-2</c:v>
                </c:pt>
                <c:pt idx="40">
                  <c:v>9.9999999999999794E-3</c:v>
                </c:pt>
                <c:pt idx="41">
                  <c:v>8.9125093813374415E-3</c:v>
                </c:pt>
                <c:pt idx="42">
                  <c:v>7.9432823472428051E-3</c:v>
                </c:pt>
                <c:pt idx="43">
                  <c:v>7.0794578438413735E-3</c:v>
                </c:pt>
                <c:pt idx="44">
                  <c:v>6.3095734448019303E-3</c:v>
                </c:pt>
                <c:pt idx="45">
                  <c:v>5.623413251903491E-3</c:v>
                </c:pt>
                <c:pt idx="46">
                  <c:v>5.0118723362727246E-3</c:v>
                </c:pt>
                <c:pt idx="47">
                  <c:v>4.4668359215096348E-3</c:v>
                </c:pt>
                <c:pt idx="48">
                  <c:v>3.9810717055349778E-3</c:v>
                </c:pt>
                <c:pt idx="49">
                  <c:v>3.5481338923357606E-3</c:v>
                </c:pt>
                <c:pt idx="50">
                  <c:v>3.1622776601683859E-3</c:v>
                </c:pt>
                <c:pt idx="51">
                  <c:v>2.8183829312644609E-3</c:v>
                </c:pt>
                <c:pt idx="52">
                  <c:v>2.5118864315095872E-3</c:v>
                </c:pt>
                <c:pt idx="53">
                  <c:v>2.2387211385683468E-3</c:v>
                </c:pt>
                <c:pt idx="54">
                  <c:v>1.9952623149688872E-3</c:v>
                </c:pt>
                <c:pt idx="55">
                  <c:v>1.7782794100389301E-3</c:v>
                </c:pt>
                <c:pt idx="56">
                  <c:v>1.5848931924611206E-3</c:v>
                </c:pt>
                <c:pt idx="57">
                  <c:v>1.4125375446227613E-3</c:v>
                </c:pt>
                <c:pt idx="58">
                  <c:v>1.258925411794174E-3</c:v>
                </c:pt>
                <c:pt idx="59">
                  <c:v>1.1220184543019698E-3</c:v>
                </c:pt>
                <c:pt idx="60">
                  <c:v>1.0000000000000061E-3</c:v>
                </c:pt>
                <c:pt idx="61">
                  <c:v>8.9125093813375135E-4</c:v>
                </c:pt>
                <c:pt idx="62">
                  <c:v>7.9432823472428706E-4</c:v>
                </c:pt>
                <c:pt idx="63">
                  <c:v>7.0794578438414311E-4</c:v>
                </c:pt>
                <c:pt idx="64">
                  <c:v>6.3095734448019819E-4</c:v>
                </c:pt>
                <c:pt idx="65">
                  <c:v>5.6234132519035365E-4</c:v>
                </c:pt>
                <c:pt idx="66">
                  <c:v>5.0118723362727654E-4</c:v>
                </c:pt>
                <c:pt idx="67">
                  <c:v>4.4668359215096711E-4</c:v>
                </c:pt>
                <c:pt idx="68">
                  <c:v>3.9810717055350098E-4</c:v>
                </c:pt>
                <c:pt idx="69">
                  <c:v>3.5481338923357895E-4</c:v>
                </c:pt>
                <c:pt idx="70">
                  <c:v>3.1622776601684119E-4</c:v>
                </c:pt>
                <c:pt idx="71">
                  <c:v>2.8183829312644837E-4</c:v>
                </c:pt>
                <c:pt idx="72">
                  <c:v>2.5118864315096077E-4</c:v>
                </c:pt>
                <c:pt idx="73">
                  <c:v>2.2387211385683652E-4</c:v>
                </c:pt>
                <c:pt idx="74">
                  <c:v>1.9952623149689032E-4</c:v>
                </c:pt>
                <c:pt idx="75">
                  <c:v>1.7782794100389447E-4</c:v>
                </c:pt>
                <c:pt idx="76">
                  <c:v>1.5848931924611337E-4</c:v>
                </c:pt>
                <c:pt idx="77">
                  <c:v>1.4125375446227728E-4</c:v>
                </c:pt>
                <c:pt idx="78">
                  <c:v>1.2589254117941842E-4</c:v>
                </c:pt>
                <c:pt idx="79">
                  <c:v>1.122018454301979E-4</c:v>
                </c:pt>
                <c:pt idx="80">
                  <c:v>1.0000000000000143E-4</c:v>
                </c:pt>
                <c:pt idx="81">
                  <c:v>8.9125093813375862E-5</c:v>
                </c:pt>
                <c:pt idx="82">
                  <c:v>7.9432823472429346E-5</c:v>
                </c:pt>
                <c:pt idx="83">
                  <c:v>7.0794578438414897E-5</c:v>
                </c:pt>
                <c:pt idx="84">
                  <c:v>6.3095734448020337E-5</c:v>
                </c:pt>
                <c:pt idx="85">
                  <c:v>5.6234132519035829E-5</c:v>
                </c:pt>
                <c:pt idx="86">
                  <c:v>5.0118723362728071E-5</c:v>
                </c:pt>
                <c:pt idx="87">
                  <c:v>4.466835921509708E-5</c:v>
                </c:pt>
                <c:pt idx="88">
                  <c:v>3.9810717055350426E-5</c:v>
                </c:pt>
                <c:pt idx="89">
                  <c:v>3.5481338923358184E-5</c:v>
                </c:pt>
                <c:pt idx="90">
                  <c:v>3.1622776601684378E-5</c:v>
                </c:pt>
                <c:pt idx="91">
                  <c:v>2.8183829312645067E-5</c:v>
                </c:pt>
                <c:pt idx="92">
                  <c:v>2.5118864315096283E-5</c:v>
                </c:pt>
                <c:pt idx="93">
                  <c:v>2.2387211385683837E-5</c:v>
                </c:pt>
                <c:pt idx="94">
                  <c:v>1.9952623149689196E-5</c:v>
                </c:pt>
                <c:pt idx="95">
                  <c:v>1.7782794100389592E-5</c:v>
                </c:pt>
                <c:pt idx="96">
                  <c:v>1.5848931924611466E-5</c:v>
                </c:pt>
                <c:pt idx="97">
                  <c:v>1.4125375446227843E-5</c:v>
                </c:pt>
                <c:pt idx="98">
                  <c:v>1.2589254117941946E-5</c:v>
                </c:pt>
                <c:pt idx="99">
                  <c:v>1.1220184543019883E-5</c:v>
                </c:pt>
                <c:pt idx="100">
                  <c:v>1.0000000000000224E-5</c:v>
                </c:pt>
                <c:pt idx="101">
                  <c:v>8.9125093813376594E-6</c:v>
                </c:pt>
                <c:pt idx="102">
                  <c:v>7.9432823472429996E-6</c:v>
                </c:pt>
                <c:pt idx="103">
                  <c:v>7.0794578438415469E-6</c:v>
                </c:pt>
                <c:pt idx="104">
                  <c:v>6.3095734448020846E-6</c:v>
                </c:pt>
                <c:pt idx="105">
                  <c:v>5.6234132519036284E-6</c:v>
                </c:pt>
                <c:pt idx="106">
                  <c:v>5.0118723362728478E-6</c:v>
                </c:pt>
                <c:pt idx="107">
                  <c:v>4.4668359215097448E-6</c:v>
                </c:pt>
                <c:pt idx="108">
                  <c:v>3.981071705535075E-6</c:v>
                </c:pt>
                <c:pt idx="109">
                  <c:v>3.5481338923358474E-6</c:v>
                </c:pt>
                <c:pt idx="110">
                  <c:v>3.1622776601684635E-6</c:v>
                </c:pt>
                <c:pt idx="111">
                  <c:v>2.8183829312645301E-6</c:v>
                </c:pt>
                <c:pt idx="112">
                  <c:v>2.5118864315096488E-6</c:v>
                </c:pt>
                <c:pt idx="113">
                  <c:v>2.238721138568402E-6</c:v>
                </c:pt>
                <c:pt idx="114">
                  <c:v>1.9952623149689359E-6</c:v>
                </c:pt>
                <c:pt idx="115">
                  <c:v>1.7782794100389737E-6</c:v>
                </c:pt>
                <c:pt idx="116">
                  <c:v>1.5848931924611596E-6</c:v>
                </c:pt>
                <c:pt idx="117">
                  <c:v>1.4125375446227959E-6</c:v>
                </c:pt>
                <c:pt idx="118">
                  <c:v>1.2589254117942049E-6</c:v>
                </c:pt>
                <c:pt idx="119">
                  <c:v>1.1220184543019974E-6</c:v>
                </c:pt>
                <c:pt idx="120">
                  <c:v>1.0000000000000307E-6</c:v>
                </c:pt>
                <c:pt idx="121">
                  <c:v>8.9125093813377324E-7</c:v>
                </c:pt>
                <c:pt idx="122">
                  <c:v>7.9432823472430655E-7</c:v>
                </c:pt>
                <c:pt idx="123">
                  <c:v>7.0794578438416045E-7</c:v>
                </c:pt>
                <c:pt idx="124">
                  <c:v>6.3095734448021361E-7</c:v>
                </c:pt>
                <c:pt idx="125">
                  <c:v>5.6234132519036746E-7</c:v>
                </c:pt>
                <c:pt idx="126">
                  <c:v>5.0118723362728891E-7</c:v>
                </c:pt>
                <c:pt idx="127">
                  <c:v>4.466835921509781E-7</c:v>
                </c:pt>
                <c:pt idx="128">
                  <c:v>3.9810717055351079E-7</c:v>
                </c:pt>
                <c:pt idx="129">
                  <c:v>3.5481338923358765E-7</c:v>
                </c:pt>
                <c:pt idx="130">
                  <c:v>3.1622776601684893E-7</c:v>
                </c:pt>
                <c:pt idx="131">
                  <c:v>2.8183829312645529E-7</c:v>
                </c:pt>
                <c:pt idx="132">
                  <c:v>2.5118864315096696E-7</c:v>
                </c:pt>
                <c:pt idx="133">
                  <c:v>2.2387211385684201E-7</c:v>
                </c:pt>
                <c:pt idx="134">
                  <c:v>1.9952623149689523E-7</c:v>
                </c:pt>
                <c:pt idx="135">
                  <c:v>1.7782794100389883E-7</c:v>
                </c:pt>
                <c:pt idx="136">
                  <c:v>1.5848931924611726E-7</c:v>
                </c:pt>
                <c:pt idx="137">
                  <c:v>1.4125375446228073E-7</c:v>
                </c:pt>
                <c:pt idx="138">
                  <c:v>1.2589254117942151E-7</c:v>
                </c:pt>
                <c:pt idx="139">
                  <c:v>1.1220184543020066E-7</c:v>
                </c:pt>
                <c:pt idx="140">
                  <c:v>1.0000000000000389E-7</c:v>
                </c:pt>
                <c:pt idx="141">
                  <c:v>8.9125093813378057E-8</c:v>
                </c:pt>
                <c:pt idx="142">
                  <c:v>7.9432823472431303E-8</c:v>
                </c:pt>
                <c:pt idx="143">
                  <c:v>7.0794578438416628E-8</c:v>
                </c:pt>
                <c:pt idx="144">
                  <c:v>6.3095734448021877E-8</c:v>
                </c:pt>
                <c:pt idx="145">
                  <c:v>5.6234132519037208E-8</c:v>
                </c:pt>
                <c:pt idx="146">
                  <c:v>5.0118723362729301E-8</c:v>
                </c:pt>
                <c:pt idx="147">
                  <c:v>4.4668359215098172E-8</c:v>
                </c:pt>
                <c:pt idx="148">
                  <c:v>3.9810717055351404E-8</c:v>
                </c:pt>
                <c:pt idx="149">
                  <c:v>3.5481338923359053E-8</c:v>
                </c:pt>
                <c:pt idx="150">
                  <c:v>3.1622776601685148E-8</c:v>
                </c:pt>
                <c:pt idx="151">
                  <c:v>2.8183829312645761E-8</c:v>
                </c:pt>
                <c:pt idx="152">
                  <c:v>2.5118864315096899E-8</c:v>
                </c:pt>
                <c:pt idx="153">
                  <c:v>2.2387211385684384E-8</c:v>
                </c:pt>
                <c:pt idx="154">
                  <c:v>1.9952623149689686E-8</c:v>
                </c:pt>
                <c:pt idx="155">
                  <c:v>1.7782794100390029E-8</c:v>
                </c:pt>
                <c:pt idx="156">
                  <c:v>1.5848931924611854E-8</c:v>
                </c:pt>
                <c:pt idx="157">
                  <c:v>1.4125375446228191E-8</c:v>
                </c:pt>
                <c:pt idx="158">
                  <c:v>1.2589254117942253E-8</c:v>
                </c:pt>
                <c:pt idx="159">
                  <c:v>1.1220184543020158E-8</c:v>
                </c:pt>
                <c:pt idx="160">
                  <c:v>1.000000000000047E-8</c:v>
                </c:pt>
                <c:pt idx="161">
                  <c:v>8.9125093813378782E-9</c:v>
                </c:pt>
                <c:pt idx="162">
                  <c:v>7.9432823472431793E-9</c:v>
                </c:pt>
                <c:pt idx="163">
                  <c:v>7.0794578438416921E-9</c:v>
                </c:pt>
                <c:pt idx="164">
                  <c:v>6.309573444802201E-9</c:v>
                </c:pt>
                <c:pt idx="165">
                  <c:v>5.6234132519037209E-9</c:v>
                </c:pt>
                <c:pt idx="166">
                  <c:v>5.0118723362729199E-9</c:v>
                </c:pt>
                <c:pt idx="167">
                  <c:v>4.4668359215097989E-9</c:v>
                </c:pt>
                <c:pt idx="168">
                  <c:v>3.9810717055351162E-9</c:v>
                </c:pt>
                <c:pt idx="169">
                  <c:v>3.5481338923358766E-9</c:v>
                </c:pt>
                <c:pt idx="170">
                  <c:v>3.1622776601684829E-9</c:v>
                </c:pt>
                <c:pt idx="171">
                  <c:v>2.8183829312645416E-9</c:v>
                </c:pt>
                <c:pt idx="172">
                  <c:v>2.511886431509654E-9</c:v>
                </c:pt>
                <c:pt idx="173">
                  <c:v>2.2387211385684018E-9</c:v>
                </c:pt>
                <c:pt idx="174">
                  <c:v>1.995262314968932E-9</c:v>
                </c:pt>
                <c:pt idx="175">
                  <c:v>1.7782794100389665E-9</c:v>
                </c:pt>
                <c:pt idx="176">
                  <c:v>1.5848931924611498E-9</c:v>
                </c:pt>
                <c:pt idx="177">
                  <c:v>1.4125375446227844E-9</c:v>
                </c:pt>
                <c:pt idx="178">
                  <c:v>1.2589254117941919E-9</c:v>
                </c:pt>
                <c:pt idx="179">
                  <c:v>1.1220184543019837E-9</c:v>
                </c:pt>
                <c:pt idx="180">
                  <c:v>1.0000000000000164E-9</c:v>
                </c:pt>
                <c:pt idx="181">
                  <c:v>8.9125093813375868E-10</c:v>
                </c:pt>
                <c:pt idx="182">
                  <c:v>7.9432823472429189E-10</c:v>
                </c:pt>
                <c:pt idx="183">
                  <c:v>7.07945784384146E-10</c:v>
                </c:pt>
                <c:pt idx="184">
                  <c:v>6.3095734448019942E-10</c:v>
                </c:pt>
                <c:pt idx="185">
                  <c:v>5.6234132519035365E-10</c:v>
                </c:pt>
                <c:pt idx="186">
                  <c:v>5.0118723362727557E-10</c:v>
                </c:pt>
                <c:pt idx="187">
                  <c:v>4.4668359215096533E-10</c:v>
                </c:pt>
                <c:pt idx="188">
                  <c:v>3.9810717055349854E-10</c:v>
                </c:pt>
                <c:pt idx="189">
                  <c:v>3.5481338923357605E-10</c:v>
                </c:pt>
                <c:pt idx="190">
                  <c:v>3.1622776601683795E-10</c:v>
                </c:pt>
                <c:pt idx="191">
                  <c:v>2.8183829312644494E-10</c:v>
                </c:pt>
                <c:pt idx="192">
                  <c:v>2.5118864315095717E-10</c:v>
                </c:pt>
                <c:pt idx="193">
                  <c:v>2.2387211385683286E-10</c:v>
                </c:pt>
                <c:pt idx="194">
                  <c:v>1.9952623149688665E-10</c:v>
                </c:pt>
                <c:pt idx="195">
                  <c:v>1.7782794100389081E-10</c:v>
                </c:pt>
                <c:pt idx="196">
                  <c:v>1.584893192461098E-10</c:v>
                </c:pt>
                <c:pt idx="197">
                  <c:v>1.412537544622738E-10</c:v>
                </c:pt>
                <c:pt idx="198">
                  <c:v>1.2589254117941507E-10</c:v>
                </c:pt>
                <c:pt idx="199">
                  <c:v>1.1220184543019469E-10</c:v>
                </c:pt>
                <c:pt idx="200">
                  <c:v>9.9999999999998362E-11</c:v>
                </c:pt>
                <c:pt idx="201">
                  <c:v>8.912509381337295E-11</c:v>
                </c:pt>
                <c:pt idx="202">
                  <c:v>7.9432823472426589E-11</c:v>
                </c:pt>
                <c:pt idx="203">
                  <c:v>7.0794578438412279E-11</c:v>
                </c:pt>
                <c:pt idx="204">
                  <c:v>6.3095734448017874E-11</c:v>
                </c:pt>
                <c:pt idx="205">
                  <c:v>5.623413251903353E-11</c:v>
                </c:pt>
                <c:pt idx="206">
                  <c:v>5.0118723362725914E-11</c:v>
                </c:pt>
                <c:pt idx="207">
                  <c:v>4.4668359215095072E-11</c:v>
                </c:pt>
                <c:pt idx="208">
                  <c:v>3.9810717055348551E-11</c:v>
                </c:pt>
                <c:pt idx="209">
                  <c:v>3.5481338923356444E-11</c:v>
                </c:pt>
                <c:pt idx="210">
                  <c:v>3.162277660168276E-11</c:v>
                </c:pt>
                <c:pt idx="211">
                  <c:v>2.8183829312643569E-11</c:v>
                </c:pt>
                <c:pt idx="212">
                  <c:v>2.5118864315094896E-11</c:v>
                </c:pt>
                <c:pt idx="213">
                  <c:v>2.2387211385682553E-11</c:v>
                </c:pt>
                <c:pt idx="214">
                  <c:v>1.9952623149688014E-11</c:v>
                </c:pt>
                <c:pt idx="215">
                  <c:v>1.77827941003885E-11</c:v>
                </c:pt>
                <c:pt idx="216">
                  <c:v>1.5848931924610461E-11</c:v>
                </c:pt>
                <c:pt idx="217">
                  <c:v>1.4125375446226919E-11</c:v>
                </c:pt>
                <c:pt idx="218">
                  <c:v>1.2589254117941096E-11</c:v>
                </c:pt>
                <c:pt idx="219">
                  <c:v>1.1220184543019102E-11</c:v>
                </c:pt>
                <c:pt idx="220">
                  <c:v>9.9999999999995099E-12</c:v>
                </c:pt>
                <c:pt idx="221">
                  <c:v>8.9125093813370032E-12</c:v>
                </c:pt>
                <c:pt idx="222">
                  <c:v>7.9432823472423998E-12</c:v>
                </c:pt>
                <c:pt idx="223">
                  <c:v>7.0794578438409967E-12</c:v>
                </c:pt>
                <c:pt idx="224">
                  <c:v>6.3095734448015815E-12</c:v>
                </c:pt>
                <c:pt idx="225">
                  <c:v>5.6234132519031689E-12</c:v>
                </c:pt>
                <c:pt idx="226">
                  <c:v>5.0118723362724279E-12</c:v>
                </c:pt>
                <c:pt idx="227">
                  <c:v>4.4668359215093609E-12</c:v>
                </c:pt>
                <c:pt idx="228">
                  <c:v>3.9810717055347247E-12</c:v>
                </c:pt>
                <c:pt idx="229">
                  <c:v>3.5481338923355282E-12</c:v>
                </c:pt>
                <c:pt idx="230">
                  <c:v>3.1622776601681722E-12</c:v>
                </c:pt>
                <c:pt idx="231">
                  <c:v>2.8183829312642647E-12</c:v>
                </c:pt>
                <c:pt idx="232">
                  <c:v>2.5118864315094074E-12</c:v>
                </c:pt>
                <c:pt idx="233">
                  <c:v>2.238721138568182E-12</c:v>
                </c:pt>
                <c:pt idx="234">
                  <c:v>1.9952623149687361E-12</c:v>
                </c:pt>
                <c:pt idx="235">
                  <c:v>1.7782794100387918E-12</c:v>
                </c:pt>
                <c:pt idx="236">
                  <c:v>1.5848931924609943E-12</c:v>
                </c:pt>
                <c:pt idx="237">
                  <c:v>1.4125375446226456E-12</c:v>
                </c:pt>
                <c:pt idx="238">
                  <c:v>1.2589254117940683E-12</c:v>
                </c:pt>
                <c:pt idx="239">
                  <c:v>1.1220184543018736E-12</c:v>
                </c:pt>
                <c:pt idx="240">
                  <c:v>9.9999999999991819E-13</c:v>
                </c:pt>
                <c:pt idx="241">
                  <c:v>8.9125093813367114E-13</c:v>
                </c:pt>
                <c:pt idx="242">
                  <c:v>7.943282347242139E-13</c:v>
                </c:pt>
                <c:pt idx="243">
                  <c:v>7.0794578438407649E-13</c:v>
                </c:pt>
                <c:pt idx="244">
                  <c:v>6.3095734448013749E-13</c:v>
                </c:pt>
                <c:pt idx="245">
                  <c:v>5.6234132519029846E-13</c:v>
                </c:pt>
                <c:pt idx="246">
                  <c:v>5.0118723362722633E-13</c:v>
                </c:pt>
                <c:pt idx="247">
                  <c:v>4.4668359215092147E-13</c:v>
                </c:pt>
                <c:pt idx="248">
                  <c:v>3.9810717055345946E-13</c:v>
                </c:pt>
                <c:pt idx="249">
                  <c:v>3.5481338923354122E-13</c:v>
                </c:pt>
                <c:pt idx="250">
                  <c:v>3.1622776601680687E-13</c:v>
                </c:pt>
                <c:pt idx="251">
                  <c:v>2.8183829312641726E-13</c:v>
                </c:pt>
                <c:pt idx="252">
                  <c:v>2.5118864315093255E-13</c:v>
                </c:pt>
                <c:pt idx="253">
                  <c:v>2.2387211385681089E-13</c:v>
                </c:pt>
                <c:pt idx="254">
                  <c:v>1.9952623149686707E-13</c:v>
                </c:pt>
                <c:pt idx="255">
                  <c:v>1.7782794100387337E-13</c:v>
                </c:pt>
                <c:pt idx="256">
                  <c:v>1.5848931924609423E-13</c:v>
                </c:pt>
                <c:pt idx="257">
                  <c:v>1.4125375446225994E-13</c:v>
                </c:pt>
                <c:pt idx="258">
                  <c:v>1.2589254117940272E-13</c:v>
                </c:pt>
                <c:pt idx="259">
                  <c:v>1.1220184543018368E-13</c:v>
                </c:pt>
                <c:pt idx="260">
                  <c:v>9.9999999999988542E-14</c:v>
                </c:pt>
                <c:pt idx="261">
                  <c:v>8.9125093813364201E-14</c:v>
                </c:pt>
                <c:pt idx="262">
                  <c:v>7.9432823472418793E-14</c:v>
                </c:pt>
                <c:pt idx="263">
                  <c:v>7.0794578438405336E-14</c:v>
                </c:pt>
                <c:pt idx="264">
                  <c:v>6.3095734448011692E-14</c:v>
                </c:pt>
                <c:pt idx="265">
                  <c:v>5.6234132519028008E-14</c:v>
                </c:pt>
                <c:pt idx="266">
                  <c:v>5.0118723362720997E-14</c:v>
                </c:pt>
                <c:pt idx="267">
                  <c:v>4.4668359215090688E-14</c:v>
                </c:pt>
                <c:pt idx="268">
                  <c:v>3.9810717055344645E-14</c:v>
                </c:pt>
                <c:pt idx="269">
                  <c:v>3.5481338923352958E-14</c:v>
                </c:pt>
                <c:pt idx="270">
                  <c:v>3.1622776601679656E-14</c:v>
                </c:pt>
                <c:pt idx="271">
                  <c:v>2.8183829312640803E-14</c:v>
                </c:pt>
                <c:pt idx="272">
                  <c:v>2.5118864315092431E-14</c:v>
                </c:pt>
                <c:pt idx="273">
                  <c:v>2.2387211385680357E-14</c:v>
                </c:pt>
                <c:pt idx="274">
                  <c:v>1.9952623149686054E-14</c:v>
                </c:pt>
                <c:pt idx="275">
                  <c:v>1.7782794100386756E-14</c:v>
                </c:pt>
                <c:pt idx="276">
                  <c:v>1.5848931924608904E-14</c:v>
                </c:pt>
                <c:pt idx="277">
                  <c:v>1.4125375446225533E-14</c:v>
                </c:pt>
                <c:pt idx="278">
                  <c:v>1.258925411793986E-14</c:v>
                </c:pt>
                <c:pt idx="279">
                  <c:v>1.1220184543018E-14</c:v>
                </c:pt>
                <c:pt idx="280">
                  <c:v>1E-14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Example!$D$2</c:f>
              <c:strCache>
                <c:ptCount val="1"/>
                <c:pt idx="0">
                  <c:v>[D_OH⁻]</c:v>
                </c:pt>
              </c:strCache>
            </c:strRef>
          </c:tx>
          <c:marker>
            <c:symbol val="none"/>
          </c:marker>
          <c:dLbls>
            <c:dLbl>
              <c:idx val="172"/>
              <c:layout>
                <c:manualLayout>
                  <c:x val="0.1992029781137917"/>
                  <c:y val="-0.11223994419392186"/>
                </c:manualLayout>
              </c:layout>
              <c:tx>
                <c:rich>
                  <a:bodyPr/>
                  <a:lstStyle/>
                  <a:p>
                    <a:r>
                      <a:rPr lang="en-US" sz="1000" b="1" i="0">
                        <a:solidFill>
                          <a:srgbClr val="FF0000"/>
                        </a:solidFill>
                      </a:rPr>
                      <a:t>[D_OH⁻]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Example!$D$3:$D$283</c:f>
              <c:numCache>
                <c:formatCode>0.00E+00</c:formatCode>
                <c:ptCount val="281"/>
                <c:pt idx="0">
                  <c:v>1E-14</c:v>
                </c:pt>
                <c:pt idx="1">
                  <c:v>1.1220184543019633E-14</c:v>
                </c:pt>
                <c:pt idx="2">
                  <c:v>1.2589254117941673E-14</c:v>
                </c:pt>
                <c:pt idx="3">
                  <c:v>1.4125375446227543E-14</c:v>
                </c:pt>
                <c:pt idx="4">
                  <c:v>1.5848931924611135E-14</c:v>
                </c:pt>
                <c:pt idx="5">
                  <c:v>1.7782794100389227E-14</c:v>
                </c:pt>
                <c:pt idx="6">
                  <c:v>1.9952623149688797E-14</c:v>
                </c:pt>
                <c:pt idx="7">
                  <c:v>2.2387211385683396E-14</c:v>
                </c:pt>
                <c:pt idx="8">
                  <c:v>2.5118864315095801E-14</c:v>
                </c:pt>
                <c:pt idx="9">
                  <c:v>2.8183829312644536E-14</c:v>
                </c:pt>
                <c:pt idx="10">
                  <c:v>3.1622776601683789E-14</c:v>
                </c:pt>
                <c:pt idx="11">
                  <c:v>3.548133892335754E-14</c:v>
                </c:pt>
                <c:pt idx="12">
                  <c:v>3.9810717055349725E-14</c:v>
                </c:pt>
                <c:pt idx="13">
                  <c:v>4.4668359215096317E-14</c:v>
                </c:pt>
                <c:pt idx="14">
                  <c:v>5.0118723362727239E-14</c:v>
                </c:pt>
                <c:pt idx="15">
                  <c:v>5.6234132519034925E-14</c:v>
                </c:pt>
                <c:pt idx="16">
                  <c:v>6.3095734448019354E-14</c:v>
                </c:pt>
                <c:pt idx="17">
                  <c:v>7.0794578438413818E-14</c:v>
                </c:pt>
                <c:pt idx="18">
                  <c:v>7.9432823472428196E-14</c:v>
                </c:pt>
                <c:pt idx="19">
                  <c:v>8.9125093813374601E-14</c:v>
                </c:pt>
                <c:pt idx="20">
                  <c:v>1.0000000000000005E-13</c:v>
                </c:pt>
                <c:pt idx="21">
                  <c:v>1.1220184543019642E-13</c:v>
                </c:pt>
                <c:pt idx="22">
                  <c:v>1.2589254117941681E-13</c:v>
                </c:pt>
                <c:pt idx="23">
                  <c:v>1.4125375446227554E-13</c:v>
                </c:pt>
                <c:pt idx="24">
                  <c:v>1.5848931924611152E-13</c:v>
                </c:pt>
                <c:pt idx="25">
                  <c:v>1.7782794100389248E-13</c:v>
                </c:pt>
                <c:pt idx="26">
                  <c:v>1.9952623149688817E-13</c:v>
                </c:pt>
                <c:pt idx="27">
                  <c:v>2.2387211385683424E-13</c:v>
                </c:pt>
                <c:pt idx="28">
                  <c:v>2.5118864315095835E-13</c:v>
                </c:pt>
                <c:pt idx="29">
                  <c:v>2.8183829312644578E-13</c:v>
                </c:pt>
                <c:pt idx="30">
                  <c:v>3.1622776601683842E-13</c:v>
                </c:pt>
                <c:pt idx="31">
                  <c:v>3.5481338923357605E-13</c:v>
                </c:pt>
                <c:pt idx="32">
                  <c:v>3.9810717055349798E-13</c:v>
                </c:pt>
                <c:pt idx="33">
                  <c:v>4.4668359215096398E-13</c:v>
                </c:pt>
                <c:pt idx="34">
                  <c:v>5.0118723362727328E-13</c:v>
                </c:pt>
                <c:pt idx="35">
                  <c:v>5.6234132519035026E-13</c:v>
                </c:pt>
                <c:pt idx="36">
                  <c:v>6.3095734448019465E-13</c:v>
                </c:pt>
                <c:pt idx="37">
                  <c:v>7.079457843841395E-13</c:v>
                </c:pt>
                <c:pt idx="38">
                  <c:v>7.9432823472428337E-13</c:v>
                </c:pt>
                <c:pt idx="39">
                  <c:v>8.9125093813374778E-13</c:v>
                </c:pt>
                <c:pt idx="40">
                  <c:v>1.000000000000002E-12</c:v>
                </c:pt>
                <c:pt idx="41">
                  <c:v>1.1220184543019652E-12</c:v>
                </c:pt>
                <c:pt idx="42">
                  <c:v>1.2589254117941687E-12</c:v>
                </c:pt>
                <c:pt idx="43">
                  <c:v>1.4125375446227555E-12</c:v>
                </c:pt>
                <c:pt idx="44">
                  <c:v>1.584893192461114E-12</c:v>
                </c:pt>
                <c:pt idx="45">
                  <c:v>1.7782794100389228E-12</c:v>
                </c:pt>
                <c:pt idx="46">
                  <c:v>1.9952623149688787E-12</c:v>
                </c:pt>
                <c:pt idx="47">
                  <c:v>2.2387211385683379E-12</c:v>
                </c:pt>
                <c:pt idx="48">
                  <c:v>2.5118864315095767E-12</c:v>
                </c:pt>
                <c:pt idx="49">
                  <c:v>2.8183829312644492E-12</c:v>
                </c:pt>
                <c:pt idx="50">
                  <c:v>3.1622776601683729E-12</c:v>
                </c:pt>
                <c:pt idx="51">
                  <c:v>3.5481338923357459E-12</c:v>
                </c:pt>
                <c:pt idx="52">
                  <c:v>3.9810717055349614E-12</c:v>
                </c:pt>
                <c:pt idx="53">
                  <c:v>4.4668359215096169E-12</c:v>
                </c:pt>
                <c:pt idx="54">
                  <c:v>5.0118723362727042E-12</c:v>
                </c:pt>
                <c:pt idx="55">
                  <c:v>5.6234132519034678E-12</c:v>
                </c:pt>
                <c:pt idx="56">
                  <c:v>6.3095734448019038E-12</c:v>
                </c:pt>
                <c:pt idx="57">
                  <c:v>7.0794578438413441E-12</c:v>
                </c:pt>
                <c:pt idx="58">
                  <c:v>7.943282347242773E-12</c:v>
                </c:pt>
                <c:pt idx="59">
                  <c:v>8.9125093813374055E-12</c:v>
                </c:pt>
                <c:pt idx="60">
                  <c:v>9.9999999999999396E-12</c:v>
                </c:pt>
                <c:pt idx="61">
                  <c:v>1.1220184543019561E-11</c:v>
                </c:pt>
                <c:pt idx="62">
                  <c:v>1.2589254117941584E-11</c:v>
                </c:pt>
                <c:pt idx="63">
                  <c:v>1.4125375446227439E-11</c:v>
                </c:pt>
                <c:pt idx="64">
                  <c:v>1.5848931924611011E-11</c:v>
                </c:pt>
                <c:pt idx="65">
                  <c:v>1.7782794100389085E-11</c:v>
                </c:pt>
                <c:pt idx="66">
                  <c:v>1.9952623149688628E-11</c:v>
                </c:pt>
                <c:pt idx="67">
                  <c:v>2.2387211385683196E-11</c:v>
                </c:pt>
                <c:pt idx="68">
                  <c:v>2.5118864315095565E-11</c:v>
                </c:pt>
                <c:pt idx="69">
                  <c:v>2.8183829312644261E-11</c:v>
                </c:pt>
                <c:pt idx="70">
                  <c:v>3.1622776601683464E-11</c:v>
                </c:pt>
                <c:pt idx="71">
                  <c:v>3.5481338923357167E-11</c:v>
                </c:pt>
                <c:pt idx="72">
                  <c:v>3.9810717055349288E-11</c:v>
                </c:pt>
                <c:pt idx="73">
                  <c:v>4.4668359215095803E-11</c:v>
                </c:pt>
                <c:pt idx="74">
                  <c:v>5.0118723362726638E-11</c:v>
                </c:pt>
                <c:pt idx="75">
                  <c:v>5.6234132519034215E-11</c:v>
                </c:pt>
                <c:pt idx="76">
                  <c:v>6.309573444801852E-11</c:v>
                </c:pt>
                <c:pt idx="77">
                  <c:v>7.0794578438412861E-11</c:v>
                </c:pt>
                <c:pt idx="78">
                  <c:v>7.943282347242708E-11</c:v>
                </c:pt>
                <c:pt idx="79">
                  <c:v>8.9125093813373312E-11</c:v>
                </c:pt>
                <c:pt idx="80">
                  <c:v>9.9999999999998569E-11</c:v>
                </c:pt>
                <c:pt idx="81">
                  <c:v>1.122018454301947E-10</c:v>
                </c:pt>
                <c:pt idx="82">
                  <c:v>1.2589254117941483E-10</c:v>
                </c:pt>
                <c:pt idx="83">
                  <c:v>1.4125375446227323E-10</c:v>
                </c:pt>
                <c:pt idx="84">
                  <c:v>1.5848931924610881E-10</c:v>
                </c:pt>
                <c:pt idx="85">
                  <c:v>1.7782794100388937E-10</c:v>
                </c:pt>
                <c:pt idx="86">
                  <c:v>1.9952623149688461E-10</c:v>
                </c:pt>
                <c:pt idx="87">
                  <c:v>2.2387211385683012E-10</c:v>
                </c:pt>
                <c:pt idx="88">
                  <c:v>2.511886431509536E-10</c:v>
                </c:pt>
                <c:pt idx="89">
                  <c:v>2.8183829312644029E-10</c:v>
                </c:pt>
                <c:pt idx="90">
                  <c:v>3.1622776601683211E-10</c:v>
                </c:pt>
                <c:pt idx="91">
                  <c:v>3.5481338923356882E-10</c:v>
                </c:pt>
                <c:pt idx="92">
                  <c:v>3.981071705534896E-10</c:v>
                </c:pt>
                <c:pt idx="93">
                  <c:v>4.4668359215095432E-10</c:v>
                </c:pt>
                <c:pt idx="94">
                  <c:v>5.0118723362726223E-10</c:v>
                </c:pt>
                <c:pt idx="95">
                  <c:v>5.6234132519033762E-10</c:v>
                </c:pt>
                <c:pt idx="96">
                  <c:v>6.3095734448018008E-10</c:v>
                </c:pt>
                <c:pt idx="97">
                  <c:v>7.0794578438412284E-10</c:v>
                </c:pt>
                <c:pt idx="98">
                  <c:v>7.9432823472426418E-10</c:v>
                </c:pt>
                <c:pt idx="99">
                  <c:v>8.912509381337258E-10</c:v>
                </c:pt>
                <c:pt idx="100">
                  <c:v>9.9999999999997752E-10</c:v>
                </c:pt>
                <c:pt idx="101">
                  <c:v>1.1220184543019378E-9</c:v>
                </c:pt>
                <c:pt idx="102">
                  <c:v>1.2589254117941379E-9</c:v>
                </c:pt>
                <c:pt idx="103">
                  <c:v>1.4125375446227207E-9</c:v>
                </c:pt>
                <c:pt idx="104">
                  <c:v>1.5848931924610754E-9</c:v>
                </c:pt>
                <c:pt idx="105">
                  <c:v>1.7782794100388792E-9</c:v>
                </c:pt>
                <c:pt idx="106">
                  <c:v>1.9952623149688298E-9</c:v>
                </c:pt>
                <c:pt idx="107">
                  <c:v>2.2387211385682827E-9</c:v>
                </c:pt>
                <c:pt idx="108">
                  <c:v>2.5118864315095154E-9</c:v>
                </c:pt>
                <c:pt idx="109">
                  <c:v>2.8183829312643803E-9</c:v>
                </c:pt>
                <c:pt idx="110">
                  <c:v>3.1622776601682951E-9</c:v>
                </c:pt>
                <c:pt idx="111">
                  <c:v>3.5481338923356586E-9</c:v>
                </c:pt>
                <c:pt idx="112">
                  <c:v>3.9810717055348639E-9</c:v>
                </c:pt>
                <c:pt idx="113">
                  <c:v>4.4668359215095069E-9</c:v>
                </c:pt>
                <c:pt idx="114">
                  <c:v>5.0118723362725815E-9</c:v>
                </c:pt>
                <c:pt idx="115">
                  <c:v>5.6234132519033297E-9</c:v>
                </c:pt>
                <c:pt idx="116">
                  <c:v>6.3095734448017485E-9</c:v>
                </c:pt>
                <c:pt idx="117">
                  <c:v>7.0794578438411709E-9</c:v>
                </c:pt>
                <c:pt idx="118">
                  <c:v>7.9432823472425771E-9</c:v>
                </c:pt>
                <c:pt idx="119">
                  <c:v>8.912509381337185E-9</c:v>
                </c:pt>
                <c:pt idx="120">
                  <c:v>9.9999999999996942E-9</c:v>
                </c:pt>
                <c:pt idx="121">
                  <c:v>1.1220184543019286E-8</c:v>
                </c:pt>
                <c:pt idx="122">
                  <c:v>1.2589254117941276E-8</c:v>
                </c:pt>
                <c:pt idx="123">
                  <c:v>1.4125375446227092E-8</c:v>
                </c:pt>
                <c:pt idx="124">
                  <c:v>1.5848931924610623E-8</c:v>
                </c:pt>
                <c:pt idx="125">
                  <c:v>1.7782794100388646E-8</c:v>
                </c:pt>
                <c:pt idx="126">
                  <c:v>1.9952623149688135E-8</c:v>
                </c:pt>
                <c:pt idx="127">
                  <c:v>2.2387211385682647E-8</c:v>
                </c:pt>
                <c:pt idx="128">
                  <c:v>2.5118864315094947E-8</c:v>
                </c:pt>
                <c:pt idx="129">
                  <c:v>2.8183829312643571E-8</c:v>
                </c:pt>
                <c:pt idx="130">
                  <c:v>3.1622776601682693E-8</c:v>
                </c:pt>
                <c:pt idx="131">
                  <c:v>3.5481338923356301E-8</c:v>
                </c:pt>
                <c:pt idx="132">
                  <c:v>3.9810717055348307E-8</c:v>
                </c:pt>
                <c:pt idx="133">
                  <c:v>4.4668359215094705E-8</c:v>
                </c:pt>
                <c:pt idx="134">
                  <c:v>5.0118723362725403E-8</c:v>
                </c:pt>
                <c:pt idx="135">
                  <c:v>5.6234132519032834E-8</c:v>
                </c:pt>
                <c:pt idx="136">
                  <c:v>6.3095734448016967E-8</c:v>
                </c:pt>
                <c:pt idx="137">
                  <c:v>7.0794578438411135E-8</c:v>
                </c:pt>
                <c:pt idx="138">
                  <c:v>7.9432823472425123E-8</c:v>
                </c:pt>
                <c:pt idx="139">
                  <c:v>8.9125093813371122E-8</c:v>
                </c:pt>
                <c:pt idx="140">
                  <c:v>9.9999999999996118E-8</c:v>
                </c:pt>
                <c:pt idx="141">
                  <c:v>1.1220184543019193E-7</c:v>
                </c:pt>
                <c:pt idx="142">
                  <c:v>1.2589254117941172E-7</c:v>
                </c:pt>
                <c:pt idx="143">
                  <c:v>1.4125375446226978E-7</c:v>
                </c:pt>
                <c:pt idx="144">
                  <c:v>1.5848931924610495E-7</c:v>
                </c:pt>
                <c:pt idx="145">
                  <c:v>1.7782794100388502E-7</c:v>
                </c:pt>
                <c:pt idx="146">
                  <c:v>1.9952623149687972E-7</c:v>
                </c:pt>
                <c:pt idx="147">
                  <c:v>2.2387211385682464E-7</c:v>
                </c:pt>
                <c:pt idx="148">
                  <c:v>2.5118864315094743E-7</c:v>
                </c:pt>
                <c:pt idx="149">
                  <c:v>2.8183829312643342E-7</c:v>
                </c:pt>
                <c:pt idx="150">
                  <c:v>3.1622776601682437E-7</c:v>
                </c:pt>
                <c:pt idx="151">
                  <c:v>3.5481338923356007E-7</c:v>
                </c:pt>
                <c:pt idx="152">
                  <c:v>3.9810717055347982E-7</c:v>
                </c:pt>
                <c:pt idx="153">
                  <c:v>4.4668359215094342E-7</c:v>
                </c:pt>
                <c:pt idx="154">
                  <c:v>5.0118723362724994E-7</c:v>
                </c:pt>
                <c:pt idx="155">
                  <c:v>5.6234132519032373E-7</c:v>
                </c:pt>
                <c:pt idx="156">
                  <c:v>6.3095734448016459E-7</c:v>
                </c:pt>
                <c:pt idx="157">
                  <c:v>7.079457843841054E-7</c:v>
                </c:pt>
                <c:pt idx="158">
                  <c:v>7.9432823472424482E-7</c:v>
                </c:pt>
                <c:pt idx="159">
                  <c:v>8.9125093813370389E-7</c:v>
                </c:pt>
                <c:pt idx="160">
                  <c:v>9.9999999999995294E-7</c:v>
                </c:pt>
                <c:pt idx="161">
                  <c:v>1.1220184543019101E-6</c:v>
                </c:pt>
                <c:pt idx="162">
                  <c:v>1.2589254117941096E-6</c:v>
                </c:pt>
                <c:pt idx="163">
                  <c:v>1.4125375446226919E-6</c:v>
                </c:pt>
                <c:pt idx="164">
                  <c:v>1.5848931924610461E-6</c:v>
                </c:pt>
                <c:pt idx="165">
                  <c:v>1.7782794100388501E-6</c:v>
                </c:pt>
                <c:pt idx="166">
                  <c:v>1.9952623149688012E-6</c:v>
                </c:pt>
                <c:pt idx="167">
                  <c:v>2.2387211385682554E-6</c:v>
                </c:pt>
                <c:pt idx="168">
                  <c:v>2.5118864315094895E-6</c:v>
                </c:pt>
                <c:pt idx="169">
                  <c:v>2.8183829312643569E-6</c:v>
                </c:pt>
                <c:pt idx="170">
                  <c:v>3.1622776601682759E-6</c:v>
                </c:pt>
                <c:pt idx="171">
                  <c:v>3.5481338923356441E-6</c:v>
                </c:pt>
                <c:pt idx="172">
                  <c:v>3.9810717055348556E-6</c:v>
                </c:pt>
                <c:pt idx="173">
                  <c:v>4.4668359215095067E-6</c:v>
                </c:pt>
                <c:pt idx="174">
                  <c:v>5.0118723362725911E-6</c:v>
                </c:pt>
                <c:pt idx="175">
                  <c:v>5.6234132519033531E-6</c:v>
                </c:pt>
                <c:pt idx="176">
                  <c:v>6.3095734448017882E-6</c:v>
                </c:pt>
                <c:pt idx="177">
                  <c:v>7.0794578438412285E-6</c:v>
                </c:pt>
                <c:pt idx="178">
                  <c:v>7.9432823472426591E-6</c:v>
                </c:pt>
                <c:pt idx="179">
                  <c:v>8.9125093813372934E-6</c:v>
                </c:pt>
                <c:pt idx="180">
                  <c:v>9.9999999999998365E-6</c:v>
                </c:pt>
                <c:pt idx="181">
                  <c:v>1.1220184543019469E-5</c:v>
                </c:pt>
                <c:pt idx="182">
                  <c:v>1.2589254117941507E-5</c:v>
                </c:pt>
                <c:pt idx="183">
                  <c:v>1.4125375446227382E-5</c:v>
                </c:pt>
                <c:pt idx="184">
                  <c:v>1.5848931924610979E-5</c:v>
                </c:pt>
                <c:pt idx="185">
                  <c:v>1.7782794100389083E-5</c:v>
                </c:pt>
                <c:pt idx="186">
                  <c:v>1.9952623149688664E-5</c:v>
                </c:pt>
                <c:pt idx="187">
                  <c:v>2.2387211385683284E-5</c:v>
                </c:pt>
                <c:pt idx="188">
                  <c:v>2.511886431509572E-5</c:v>
                </c:pt>
                <c:pt idx="189">
                  <c:v>2.8183829312644491E-5</c:v>
                </c:pt>
                <c:pt idx="190">
                  <c:v>3.1622776601683789E-5</c:v>
                </c:pt>
                <c:pt idx="191">
                  <c:v>3.5481338923357601E-5</c:v>
                </c:pt>
                <c:pt idx="192">
                  <c:v>3.9810717055349857E-5</c:v>
                </c:pt>
                <c:pt idx="193">
                  <c:v>4.4668359215096531E-5</c:v>
                </c:pt>
                <c:pt idx="194">
                  <c:v>5.0118723362727556E-5</c:v>
                </c:pt>
                <c:pt idx="195">
                  <c:v>5.6234132519035375E-5</c:v>
                </c:pt>
                <c:pt idx="196">
                  <c:v>6.3095734448019944E-5</c:v>
                </c:pt>
                <c:pt idx="197">
                  <c:v>7.0794578438414612E-5</c:v>
                </c:pt>
                <c:pt idx="198">
                  <c:v>7.9432823472429197E-5</c:v>
                </c:pt>
                <c:pt idx="199">
                  <c:v>8.9125093813375875E-5</c:v>
                </c:pt>
                <c:pt idx="200">
                  <c:v>1.0000000000000163E-4</c:v>
                </c:pt>
                <c:pt idx="201">
                  <c:v>1.1220184543019836E-4</c:v>
                </c:pt>
                <c:pt idx="202">
                  <c:v>1.2589254117941918E-4</c:v>
                </c:pt>
                <c:pt idx="203">
                  <c:v>1.4125375446227844E-4</c:v>
                </c:pt>
                <c:pt idx="204">
                  <c:v>1.58489319246115E-4</c:v>
                </c:pt>
                <c:pt idx="205">
                  <c:v>1.7782794100389663E-4</c:v>
                </c:pt>
                <c:pt idx="206">
                  <c:v>1.9952623149689319E-4</c:v>
                </c:pt>
                <c:pt idx="207">
                  <c:v>2.2387211385684018E-4</c:v>
                </c:pt>
                <c:pt idx="208">
                  <c:v>2.5118864315096544E-4</c:v>
                </c:pt>
                <c:pt idx="209">
                  <c:v>2.8183829312645412E-4</c:v>
                </c:pt>
                <c:pt idx="210">
                  <c:v>3.1622776601684829E-4</c:v>
                </c:pt>
                <c:pt idx="211">
                  <c:v>3.5481338923358768E-4</c:v>
                </c:pt>
                <c:pt idx="212">
                  <c:v>3.9810717055351161E-4</c:v>
                </c:pt>
                <c:pt idx="213">
                  <c:v>4.4668359215097996E-4</c:v>
                </c:pt>
                <c:pt idx="214">
                  <c:v>5.0118723362729193E-4</c:v>
                </c:pt>
                <c:pt idx="215">
                  <c:v>5.6234132519037208E-4</c:v>
                </c:pt>
                <c:pt idx="216">
                  <c:v>6.3095734448022009E-4</c:v>
                </c:pt>
                <c:pt idx="217">
                  <c:v>7.0794578438416913E-4</c:v>
                </c:pt>
                <c:pt idx="218">
                  <c:v>7.9432823472431785E-4</c:v>
                </c:pt>
                <c:pt idx="219">
                  <c:v>8.9125093813378778E-4</c:v>
                </c:pt>
                <c:pt idx="220">
                  <c:v>1.000000000000049E-3</c:v>
                </c:pt>
                <c:pt idx="221">
                  <c:v>1.1220184543020203E-3</c:v>
                </c:pt>
                <c:pt idx="222">
                  <c:v>1.258925411794233E-3</c:v>
                </c:pt>
                <c:pt idx="223">
                  <c:v>1.4125375446228305E-3</c:v>
                </c:pt>
                <c:pt idx="224">
                  <c:v>1.5848931924612017E-3</c:v>
                </c:pt>
                <c:pt idx="225">
                  <c:v>1.7782794100390247E-3</c:v>
                </c:pt>
                <c:pt idx="226">
                  <c:v>1.9952623149689969E-3</c:v>
                </c:pt>
                <c:pt idx="227">
                  <c:v>2.2387211385684752E-3</c:v>
                </c:pt>
                <c:pt idx="228">
                  <c:v>2.5118864315097364E-3</c:v>
                </c:pt>
                <c:pt idx="229">
                  <c:v>2.8183829312646335E-3</c:v>
                </c:pt>
                <c:pt idx="230">
                  <c:v>3.1622776601685863E-3</c:v>
                </c:pt>
                <c:pt idx="231">
                  <c:v>3.5481338923359926E-3</c:v>
                </c:pt>
                <c:pt idx="232">
                  <c:v>3.9810717055352458E-3</c:v>
                </c:pt>
                <c:pt idx="233">
                  <c:v>4.4668359215099453E-3</c:v>
                </c:pt>
                <c:pt idx="234">
                  <c:v>5.0118723362730828E-3</c:v>
                </c:pt>
                <c:pt idx="235">
                  <c:v>5.6234132519039047E-3</c:v>
                </c:pt>
                <c:pt idx="236">
                  <c:v>6.3095734448024073E-3</c:v>
                </c:pt>
                <c:pt idx="237">
                  <c:v>7.0794578438419242E-3</c:v>
                </c:pt>
                <c:pt idx="238">
                  <c:v>7.9432823472434383E-3</c:v>
                </c:pt>
                <c:pt idx="239">
                  <c:v>8.9125093813381684E-3</c:v>
                </c:pt>
                <c:pt idx="240">
                  <c:v>1.0000000000000817E-2</c:v>
                </c:pt>
                <c:pt idx="241">
                  <c:v>1.1220184543020571E-2</c:v>
                </c:pt>
                <c:pt idx="242">
                  <c:v>1.2589254117942743E-2</c:v>
                </c:pt>
                <c:pt idx="243">
                  <c:v>1.4125375446228768E-2</c:v>
                </c:pt>
                <c:pt idx="244">
                  <c:v>1.5848931924612536E-2</c:v>
                </c:pt>
                <c:pt idx="245">
                  <c:v>1.7782794100390829E-2</c:v>
                </c:pt>
                <c:pt idx="246">
                  <c:v>1.9952623149690627E-2</c:v>
                </c:pt>
                <c:pt idx="247">
                  <c:v>2.2387211385685484E-2</c:v>
                </c:pt>
                <c:pt idx="248">
                  <c:v>2.5118864315098185E-2</c:v>
                </c:pt>
                <c:pt idx="249">
                  <c:v>2.8183829312647259E-2</c:v>
                </c:pt>
                <c:pt idx="250">
                  <c:v>3.16227766016869E-2</c:v>
                </c:pt>
                <c:pt idx="251">
                  <c:v>3.5481338923361083E-2</c:v>
                </c:pt>
                <c:pt idx="252">
                  <c:v>3.9810717055353759E-2</c:v>
                </c:pt>
                <c:pt idx="253">
                  <c:v>4.4668359215100914E-2</c:v>
                </c:pt>
                <c:pt idx="254">
                  <c:v>5.0118723362732473E-2</c:v>
                </c:pt>
                <c:pt idx="255">
                  <c:v>5.6234132519040886E-2</c:v>
                </c:pt>
                <c:pt idx="256">
                  <c:v>6.3095734448026145E-2</c:v>
                </c:pt>
                <c:pt idx="257">
                  <c:v>7.079457843842156E-2</c:v>
                </c:pt>
                <c:pt idx="258">
                  <c:v>7.9432823472436978E-2</c:v>
                </c:pt>
                <c:pt idx="259">
                  <c:v>8.9125093813384612E-2</c:v>
                </c:pt>
                <c:pt idx="260">
                  <c:v>0.10000000000001145</c:v>
                </c:pt>
                <c:pt idx="261">
                  <c:v>0.11220184543020938</c:v>
                </c:pt>
                <c:pt idx="262">
                  <c:v>0.12589254117943155</c:v>
                </c:pt>
                <c:pt idx="263">
                  <c:v>0.1412537544622923</c:v>
                </c:pt>
                <c:pt idx="264">
                  <c:v>0.15848931924613052</c:v>
                </c:pt>
                <c:pt idx="265">
                  <c:v>0.17782794100391411</c:v>
                </c:pt>
                <c:pt idx="266">
                  <c:v>0.19952623149691276</c:v>
                </c:pt>
                <c:pt idx="267">
                  <c:v>0.22387211385686215</c:v>
                </c:pt>
                <c:pt idx="268">
                  <c:v>0.25118864315099004</c:v>
                </c:pt>
                <c:pt idx="269">
                  <c:v>0.28183829312648184</c:v>
                </c:pt>
                <c:pt idx="270">
                  <c:v>0.3162277660168793</c:v>
                </c:pt>
                <c:pt idx="271">
                  <c:v>0.35481338923362249</c:v>
                </c:pt>
                <c:pt idx="272">
                  <c:v>0.39810717055355066</c:v>
                </c:pt>
                <c:pt idx="273">
                  <c:v>0.44668359215102377</c:v>
                </c:pt>
                <c:pt idx="274">
                  <c:v>0.50118723362734119</c:v>
                </c:pt>
                <c:pt idx="275">
                  <c:v>0.56234132519042723</c:v>
                </c:pt>
                <c:pt idx="276">
                  <c:v>0.63095734448028207</c:v>
                </c:pt>
                <c:pt idx="277">
                  <c:v>0.70794578438423872</c:v>
                </c:pt>
                <c:pt idx="278">
                  <c:v>0.79432823472439584</c:v>
                </c:pt>
                <c:pt idx="279">
                  <c:v>0.89125093813387535</c:v>
                </c:pt>
                <c:pt idx="280">
                  <c:v>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Example!$E$2</c:f>
              <c:strCache>
                <c:ptCount val="1"/>
                <c:pt idx="0">
                  <c:v>[E_NH₄⁺]</c:v>
                </c:pt>
              </c:strCache>
            </c:strRef>
          </c:tx>
          <c:marker>
            <c:symbol val="none"/>
          </c:marker>
          <c:dLbls>
            <c:dLbl>
              <c:idx val="229"/>
              <c:layout>
                <c:manualLayout>
                  <c:x val="-0.22045152722443537"/>
                  <c:y val="-0.10256408693582519"/>
                </c:manualLayout>
              </c:layout>
              <c:tx>
                <c:rich>
                  <a:bodyPr/>
                  <a:lstStyle/>
                  <a:p>
                    <a:r>
                      <a:rPr lang="en-US" sz="1000" b="1"/>
                      <a:t>[E_NH₄⁺]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Example!$E$3:$E$283</c:f>
              <c:numCache>
                <c:formatCode>0.00E+00</c:formatCode>
                <c:ptCount val="281"/>
                <c:pt idx="0">
                  <c:v>9.9999999943765877E-2</c:v>
                </c:pt>
                <c:pt idx="1">
                  <c:v>9.9999999936904282E-2</c:v>
                </c:pt>
                <c:pt idx="2">
                  <c:v>9.9999999929205441E-2</c:v>
                </c:pt>
                <c:pt idx="3">
                  <c:v>9.9999999920567184E-2</c:v>
                </c:pt>
                <c:pt idx="4">
                  <c:v>9.9999999910874923E-2</c:v>
                </c:pt>
                <c:pt idx="5">
                  <c:v>9.9999999900000011E-2</c:v>
                </c:pt>
                <c:pt idx="6">
                  <c:v>9.9999999887798174E-2</c:v>
                </c:pt>
                <c:pt idx="7">
                  <c:v>9.9999999874107459E-2</c:v>
                </c:pt>
                <c:pt idx="8">
                  <c:v>9.9999999858746247E-2</c:v>
                </c:pt>
                <c:pt idx="9">
                  <c:v>9.9999999841510687E-2</c:v>
                </c:pt>
                <c:pt idx="10">
                  <c:v>9.9999999822172059E-2</c:v>
                </c:pt>
                <c:pt idx="11">
                  <c:v>9.9999999800473763E-2</c:v>
                </c:pt>
                <c:pt idx="12">
                  <c:v>9.999999977612789E-2</c:v>
                </c:pt>
                <c:pt idx="13">
                  <c:v>9.9999999748811366E-2</c:v>
                </c:pt>
                <c:pt idx="14">
                  <c:v>9.9999999718161717E-2</c:v>
                </c:pt>
                <c:pt idx="15">
                  <c:v>9.9999999683772253E-2</c:v>
                </c:pt>
                <c:pt idx="16">
                  <c:v>9.9999999645186632E-2</c:v>
                </c:pt>
                <c:pt idx="17">
                  <c:v>9.9999999601892847E-2</c:v>
                </c:pt>
                <c:pt idx="18">
                  <c:v>9.9999999553316427E-2</c:v>
                </c:pt>
                <c:pt idx="19">
                  <c:v>9.9999999498812775E-2</c:v>
                </c:pt>
                <c:pt idx="20">
                  <c:v>9.9999999437658693E-2</c:v>
                </c:pt>
                <c:pt idx="21">
                  <c:v>9.9999999369042664E-2</c:v>
                </c:pt>
                <c:pt idx="22">
                  <c:v>9.999999929205422E-2</c:v>
                </c:pt>
                <c:pt idx="23">
                  <c:v>9.9999999205671777E-2</c:v>
                </c:pt>
                <c:pt idx="24">
                  <c:v>9.9999999108749071E-2</c:v>
                </c:pt>
                <c:pt idx="25">
                  <c:v>9.9999999000000006E-2</c:v>
                </c:pt>
                <c:pt idx="26">
                  <c:v>9.9999998877981555E-2</c:v>
                </c:pt>
                <c:pt idx="27">
                  <c:v>9.9999998741074611E-2</c:v>
                </c:pt>
                <c:pt idx="28">
                  <c:v>9.9999998587462474E-2</c:v>
                </c:pt>
                <c:pt idx="29">
                  <c:v>9.9999998415106831E-2</c:v>
                </c:pt>
                <c:pt idx="30">
                  <c:v>9.9999998221720621E-2</c:v>
                </c:pt>
                <c:pt idx="31">
                  <c:v>9.9999998004737731E-2</c:v>
                </c:pt>
                <c:pt idx="32">
                  <c:v>9.9999997761278908E-2</c:v>
                </c:pt>
                <c:pt idx="33">
                  <c:v>9.9999997488113626E-2</c:v>
                </c:pt>
                <c:pt idx="34">
                  <c:v>9.9999997181617145E-2</c:v>
                </c:pt>
                <c:pt idx="35">
                  <c:v>9.9999996837722441E-2</c:v>
                </c:pt>
                <c:pt idx="36">
                  <c:v>9.9999996451866233E-2</c:v>
                </c:pt>
                <c:pt idx="37">
                  <c:v>9.9999996018928464E-2</c:v>
                </c:pt>
                <c:pt idx="38">
                  <c:v>9.9999995533164299E-2</c:v>
                </c:pt>
                <c:pt idx="39">
                  <c:v>9.9999994988127922E-2</c:v>
                </c:pt>
                <c:pt idx="40">
                  <c:v>9.9999994376587076E-2</c:v>
                </c:pt>
                <c:pt idx="41">
                  <c:v>9.9999993690426961E-2</c:v>
                </c:pt>
                <c:pt idx="42">
                  <c:v>9.999999292054268E-2</c:v>
                </c:pt>
                <c:pt idx="43">
                  <c:v>9.9999992056718279E-2</c:v>
                </c:pt>
                <c:pt idx="44">
                  <c:v>9.9999991087491413E-2</c:v>
                </c:pt>
                <c:pt idx="45">
                  <c:v>9.9999990000000996E-2</c:v>
                </c:pt>
                <c:pt idx="46">
                  <c:v>9.9999988779816709E-2</c:v>
                </c:pt>
                <c:pt idx="47">
                  <c:v>9.9999987410747462E-2</c:v>
                </c:pt>
                <c:pt idx="48">
                  <c:v>9.9999985874626551E-2</c:v>
                </c:pt>
                <c:pt idx="49">
                  <c:v>9.9999984151070601E-2</c:v>
                </c:pt>
                <c:pt idx="50">
                  <c:v>9.9999982217209071E-2</c:v>
                </c:pt>
                <c:pt idx="51">
                  <c:v>9.9999980047380851E-2</c:v>
                </c:pt>
                <c:pt idx="52">
                  <c:v>9.9999977612793639E-2</c:v>
                </c:pt>
                <c:pt idx="53">
                  <c:v>9.9999974881142012E-2</c:v>
                </c:pt>
                <c:pt idx="54">
                  <c:v>9.9999971816178646E-2</c:v>
                </c:pt>
                <c:pt idx="55">
                  <c:v>9.9999968377233406E-2</c:v>
                </c:pt>
                <c:pt idx="56">
                  <c:v>9.999996451867367E-2</c:v>
                </c:pt>
                <c:pt idx="57">
                  <c:v>9.9999960189298798E-2</c:v>
                </c:pt>
                <c:pt idx="58">
                  <c:v>9.9999955331660742E-2</c:v>
                </c:pt>
                <c:pt idx="59">
                  <c:v>9.9999949881301758E-2</c:v>
                </c:pt>
                <c:pt idx="60">
                  <c:v>9.9999943765899102E-2</c:v>
                </c:pt>
                <c:pt idx="61">
                  <c:v>9.9999936904305364E-2</c:v>
                </c:pt>
                <c:pt idx="62">
                  <c:v>9.9999929205471683E-2</c:v>
                </c:pt>
                <c:pt idx="63">
                  <c:v>9.9999920567239622E-2</c:v>
                </c:pt>
                <c:pt idx="64">
                  <c:v>9.9999910874985623E-2</c:v>
                </c:pt>
                <c:pt idx="65">
                  <c:v>9.9999900000100006E-2</c:v>
                </c:pt>
                <c:pt idx="66">
                  <c:v>9.9999887798280465E-2</c:v>
                </c:pt>
                <c:pt idx="67">
                  <c:v>9.9999874107617306E-2</c:v>
                </c:pt>
                <c:pt idx="68">
                  <c:v>9.9999858746445069E-2</c:v>
                </c:pt>
                <c:pt idx="69">
                  <c:v>9.9999841510931942E-2</c:v>
                </c:pt>
                <c:pt idx="70">
                  <c:v>9.9999822172375227E-2</c:v>
                </c:pt>
                <c:pt idx="71">
                  <c:v>9.9999800474166622E-2</c:v>
                </c:pt>
                <c:pt idx="72">
                  <c:v>9.9999776128387341E-2</c:v>
                </c:pt>
                <c:pt idx="73">
                  <c:v>9.999974881198781E-2</c:v>
                </c:pt>
                <c:pt idx="74">
                  <c:v>9.9999718162501194E-2</c:v>
                </c:pt>
                <c:pt idx="75">
                  <c:v>9.9999683773233983E-2</c:v>
                </c:pt>
                <c:pt idx="76">
                  <c:v>9.999964518786969E-2</c:v>
                </c:pt>
                <c:pt idx="77">
                  <c:v>9.9999601894414328E-2</c:v>
                </c:pt>
                <c:pt idx="78">
                  <c:v>9.99995533184031E-2</c:v>
                </c:pt>
                <c:pt idx="79">
                  <c:v>9.9999498815278254E-2</c:v>
                </c:pt>
                <c:pt idx="80">
                  <c:v>9.9999437661837082E-2</c:v>
                </c:pt>
                <c:pt idx="81">
                  <c:v>9.9999369046636588E-2</c:v>
                </c:pt>
                <c:pt idx="82">
                  <c:v>9.9999292059227474E-2</c:v>
                </c:pt>
                <c:pt idx="83">
                  <c:v>9.9999205678074812E-2</c:v>
                </c:pt>
                <c:pt idx="84">
                  <c:v>9.9999108757005087E-2</c:v>
                </c:pt>
                <c:pt idx="85">
                  <c:v>9.9999000009999894E-2</c:v>
                </c:pt>
                <c:pt idx="86">
                  <c:v>9.9998877994134816E-2</c:v>
                </c:pt>
                <c:pt idx="87">
                  <c:v>9.9998741090436938E-2</c:v>
                </c:pt>
                <c:pt idx="88">
                  <c:v>9.9998587482407725E-2</c:v>
                </c:pt>
                <c:pt idx="89">
                  <c:v>9.9998415131926005E-2</c:v>
                </c:pt>
                <c:pt idx="90">
                  <c:v>9.999822175221218E-2</c:v>
                </c:pt>
                <c:pt idx="91">
                  <c:v>9.9998004777494959E-2</c:v>
                </c:pt>
                <c:pt idx="92">
                  <c:v>9.9997761328979029E-2</c:v>
                </c:pt>
                <c:pt idx="93">
                  <c:v>9.9997488176662652E-2</c:v>
                </c:pt>
                <c:pt idx="94">
                  <c:v>9.9997181696499321E-2</c:v>
                </c:pt>
                <c:pt idx="95">
                  <c:v>9.9996837822336662E-2</c:v>
                </c:pt>
                <c:pt idx="96">
                  <c:v>9.9996451991995736E-2</c:v>
                </c:pt>
                <c:pt idx="97">
                  <c:v>9.999601908677748E-2</c:v>
                </c:pt>
                <c:pt idx="98">
                  <c:v>9.9995533363595818E-2</c:v>
                </c:pt>
                <c:pt idx="99">
                  <c:v>9.99949883788398E-2</c:v>
                </c:pt>
                <c:pt idx="100">
                  <c:v>9.9994376902958093E-2</c:v>
                </c:pt>
                <c:pt idx="101">
                  <c:v>9.9993690824637271E-2</c:v>
                </c:pt>
                <c:pt idx="102">
                  <c:v>9.9992921043307925E-2</c:v>
                </c:pt>
                <c:pt idx="103">
                  <c:v>9.9992057348559982E-2</c:v>
                </c:pt>
                <c:pt idx="104">
                  <c:v>9.9991088284876115E-2</c:v>
                </c:pt>
                <c:pt idx="105">
                  <c:v>9.9990000999900019E-2</c:v>
                </c:pt>
                <c:pt idx="106">
                  <c:v>9.9988781074241154E-2</c:v>
                </c:pt>
                <c:pt idx="107">
                  <c:v>9.9987412330575745E-2</c:v>
                </c:pt>
                <c:pt idx="108">
                  <c:v>9.9985876619534286E-2</c:v>
                </c:pt>
                <c:pt idx="109">
                  <c:v>9.9984153579563778E-2</c:v>
                </c:pt>
                <c:pt idx="110">
                  <c:v>9.9982220367615032E-2</c:v>
                </c:pt>
                <c:pt idx="111">
                  <c:v>9.9980051357127842E-2</c:v>
                </c:pt>
                <c:pt idx="112">
                  <c:v>9.9977617799364885E-2</c:v>
                </c:pt>
                <c:pt idx="113">
                  <c:v>9.997488744367386E-2</c:v>
                </c:pt>
                <c:pt idx="114">
                  <c:v>9.9971824111731611E-2</c:v>
                </c:pt>
                <c:pt idx="115">
                  <c:v>9.9968387220237043E-2</c:v>
                </c:pt>
                <c:pt idx="116">
                  <c:v>9.9964531245865518E-2</c:v>
                </c:pt>
                <c:pt idx="117">
                  <c:v>9.9960205125569523E-2</c:v>
                </c:pt>
                <c:pt idx="118">
                  <c:v>9.995535158449953E-2</c:v>
                </c:pt>
                <c:pt idx="119">
                  <c:v>9.994990638291866E-2</c:v>
                </c:pt>
                <c:pt idx="120">
                  <c:v>9.9943797472484774E-2</c:v>
                </c:pt>
                <c:pt idx="121">
                  <c:v>9.9936944051166016E-2</c:v>
                </c:pt>
                <c:pt idx="122">
                  <c:v>9.9929255504828715E-2</c:v>
                </c:pt>
                <c:pt idx="123">
                  <c:v>9.9920630222183074E-2</c:v>
                </c:pt>
                <c:pt idx="124">
                  <c:v>9.9910954268278562E-2</c:v>
                </c:pt>
                <c:pt idx="125">
                  <c:v>9.9900099900099903E-2</c:v>
                </c:pt>
                <c:pt idx="126">
                  <c:v>9.9887923906015544E-2</c:v>
                </c:pt>
                <c:pt idx="127">
                  <c:v>9.9874265748864474E-2</c:v>
                </c:pt>
                <c:pt idx="128">
                  <c:v>9.9858945490328477E-2</c:v>
                </c:pt>
                <c:pt idx="129">
                  <c:v>9.9841761471919838E-2</c:v>
                </c:pt>
                <c:pt idx="130">
                  <c:v>9.9822487725419032E-2</c:v>
                </c:pt>
                <c:pt idx="131">
                  <c:v>9.9800871082927178E-2</c:v>
                </c:pt>
                <c:pt idx="132">
                  <c:v>9.9776627953864619E-2</c:v>
                </c:pt>
                <c:pt idx="133">
                  <c:v>9.9749440733271438E-2</c:v>
                </c:pt>
                <c:pt idx="134">
                  <c:v>9.9718953802678992E-2</c:v>
                </c:pt>
                <c:pt idx="135">
                  <c:v>9.9684769081674007E-2</c:v>
                </c:pt>
                <c:pt idx="136">
                  <c:v>9.9646441085135207E-2</c:v>
                </c:pt>
                <c:pt idx="137">
                  <c:v>9.9603471438084804E-2</c:v>
                </c:pt>
                <c:pt idx="138">
                  <c:v>9.9555302797288331E-2</c:v>
                </c:pt>
                <c:pt idx="139">
                  <c:v>9.9501312126331232E-2</c:v>
                </c:pt>
                <c:pt idx="140">
                  <c:v>9.9440803269116557E-2</c:v>
                </c:pt>
                <c:pt idx="141">
                  <c:v>9.9372998765856646E-2</c:v>
                </c:pt>
                <c:pt idx="142">
                  <c:v>9.9297030856036111E-2</c:v>
                </c:pt>
                <c:pt idx="143">
                  <c:v>9.9211931614967011E-2</c:v>
                </c:pt>
                <c:pt idx="144">
                  <c:v>9.9116622175018709E-2</c:v>
                </c:pt>
                <c:pt idx="145">
                  <c:v>9.9009900990099056E-2</c:v>
                </c:pt>
                <c:pt idx="146">
                  <c:v>9.8890431113369273E-2</c:v>
                </c:pt>
                <c:pt idx="147">
                  <c:v>9.8756726474555814E-2</c:v>
                </c:pt>
                <c:pt idx="148">
                  <c:v>9.8607137165854702E-2</c:v>
                </c:pt>
                <c:pt idx="149">
                  <c:v>9.8439833775817109E-2</c:v>
                </c:pt>
                <c:pt idx="150">
                  <c:v>9.8252790850516733E-2</c:v>
                </c:pt>
                <c:pt idx="151">
                  <c:v>9.8043769612742138E-2</c:v>
                </c:pt>
                <c:pt idx="152">
                  <c:v>9.7810300135176761E-2</c:v>
                </c:pt>
                <c:pt idx="153">
                  <c:v>9.75496632449665E-2</c:v>
                </c:pt>
                <c:pt idx="154">
                  <c:v>9.7258872537269475E-2</c:v>
                </c:pt>
                <c:pt idx="155">
                  <c:v>9.6934656996828586E-2</c:v>
                </c:pt>
                <c:pt idx="156">
                  <c:v>9.6573444871517644E-2</c:v>
                </c:pt>
                <c:pt idx="157">
                  <c:v>9.6171349611774704E-2</c:v>
                </c:pt>
                <c:pt idx="158">
                  <c:v>9.5724158885346577E-2</c:v>
                </c:pt>
                <c:pt idx="159">
                  <c:v>9.5227327896579825E-2</c:v>
                </c:pt>
                <c:pt idx="160">
                  <c:v>9.4675978479797987E-2</c:v>
                </c:pt>
                <c:pt idx="161">
                  <c:v>9.4064905689723505E-2</c:v>
                </c:pt>
                <c:pt idx="162">
                  <c:v>9.3388593866280734E-2</c:v>
                </c:pt>
                <c:pt idx="163">
                  <c:v>9.2641244388242949E-2</c:v>
                </c:pt>
                <c:pt idx="164">
                  <c:v>9.1816817524485117E-2</c:v>
                </c:pt>
                <c:pt idx="165">
                  <c:v>9.0909090909091259E-2</c:v>
                </c:pt>
                <c:pt idx="166">
                  <c:v>8.9911737164328029E-2</c:v>
                </c:pt>
                <c:pt idx="167">
                  <c:v>8.8818423022188689E-2</c:v>
                </c:pt>
                <c:pt idx="168">
                  <c:v>8.762293189310684E-2</c:v>
                </c:pt>
                <c:pt idx="169">
                  <c:v>8.6319311139679403E-2</c:v>
                </c:pt>
                <c:pt idx="170">
                  <c:v>8.4902044278868105E-2</c:v>
                </c:pt>
                <c:pt idx="171">
                  <c:v>8.3366246918344253E-2</c:v>
                </c:pt>
                <c:pt idx="172">
                  <c:v>8.1707883419997865E-2</c:v>
                </c:pt>
                <c:pt idx="173">
                  <c:v>7.9923999108690275E-2</c:v>
                </c:pt>
                <c:pt idx="174">
                  <c:v>7.8012960399316308E-2</c:v>
                </c:pt>
                <c:pt idx="175">
                  <c:v>7.5974692664796242E-2</c:v>
                </c:pt>
                <c:pt idx="176">
                  <c:v>7.3810903254042312E-2</c:v>
                </c:pt>
                <c:pt idx="177">
                  <c:v>7.1525275104920294E-2</c:v>
                </c:pt>
                <c:pt idx="178">
                  <c:v>6.9123615241476727E-2</c:v>
                </c:pt>
                <c:pt idx="179">
                  <c:v>6.6613942458312606E-2</c:v>
                </c:pt>
                <c:pt idx="180">
                  <c:v>6.4006499980288886E-2</c:v>
                </c:pt>
                <c:pt idx="181">
                  <c:v>6.1313682015314654E-2</c:v>
                </c:pt>
                <c:pt idx="182">
                  <c:v>5.8549867867181277E-2</c:v>
                </c:pt>
                <c:pt idx="183">
                  <c:v>5.5731163376229555E-2</c:v>
                </c:pt>
                <c:pt idx="184">
                  <c:v>5.2875056389227106E-2</c:v>
                </c:pt>
                <c:pt idx="185">
                  <c:v>5.0000000000000204E-2</c:v>
                </c:pt>
                <c:pt idx="186">
                  <c:v>4.7124943610773302E-2</c:v>
                </c:pt>
                <c:pt idx="187">
                  <c:v>4.4268836623770846E-2</c:v>
                </c:pt>
                <c:pt idx="188">
                  <c:v>4.1450132132819124E-2</c:v>
                </c:pt>
                <c:pt idx="189">
                  <c:v>3.8686317984685741E-2</c:v>
                </c:pt>
                <c:pt idx="190">
                  <c:v>3.5993500019711494E-2</c:v>
                </c:pt>
                <c:pt idx="191">
                  <c:v>3.3386057541687761E-2</c:v>
                </c:pt>
                <c:pt idx="192">
                  <c:v>3.0876384758523629E-2</c:v>
                </c:pt>
                <c:pt idx="193">
                  <c:v>2.8474724895080041E-2</c:v>
                </c:pt>
                <c:pt idx="194">
                  <c:v>2.6189096745958009E-2</c:v>
                </c:pt>
                <c:pt idx="195">
                  <c:v>2.4025307335204065E-2</c:v>
                </c:pt>
                <c:pt idx="196">
                  <c:v>2.1987039600683989E-2</c:v>
                </c:pt>
                <c:pt idx="197">
                  <c:v>2.0076000891309988E-2</c:v>
                </c:pt>
                <c:pt idx="198">
                  <c:v>1.8292116580002384E-2</c:v>
                </c:pt>
                <c:pt idx="199">
                  <c:v>1.6633753081655985E-2</c:v>
                </c:pt>
                <c:pt idx="200">
                  <c:v>1.5097955721132121E-2</c:v>
                </c:pt>
                <c:pt idx="201">
                  <c:v>1.368068886032079E-2</c:v>
                </c:pt>
                <c:pt idx="202">
                  <c:v>1.2377068106893329E-2</c:v>
                </c:pt>
                <c:pt idx="203">
                  <c:v>1.1181576977811483E-2</c:v>
                </c:pt>
                <c:pt idx="204">
                  <c:v>1.0088262835672124E-2</c:v>
                </c:pt>
                <c:pt idx="205">
                  <c:v>9.0909090909088892E-3</c:v>
                </c:pt>
                <c:pt idx="206">
                  <c:v>8.1831824755150048E-3</c:v>
                </c:pt>
                <c:pt idx="207">
                  <c:v>7.3587556117571638E-3</c:v>
                </c:pt>
                <c:pt idx="208">
                  <c:v>6.6114061337193778E-3</c:v>
                </c:pt>
                <c:pt idx="209">
                  <c:v>5.9350943102765867E-3</c:v>
                </c:pt>
                <c:pt idx="210">
                  <c:v>5.3240215202020802E-3</c:v>
                </c:pt>
                <c:pt idx="211">
                  <c:v>4.7726721034202346E-3</c:v>
                </c:pt>
                <c:pt idx="212">
                  <c:v>4.2758411146534584E-3</c:v>
                </c:pt>
                <c:pt idx="213">
                  <c:v>3.828650388225335E-3</c:v>
                </c:pt>
                <c:pt idx="214">
                  <c:v>3.4265551284823684E-3</c:v>
                </c:pt>
                <c:pt idx="215">
                  <c:v>3.0653430031714292E-3</c:v>
                </c:pt>
                <c:pt idx="216">
                  <c:v>2.7411274627305374E-3</c:v>
                </c:pt>
                <c:pt idx="217">
                  <c:v>2.4503367550334932E-3</c:v>
                </c:pt>
                <c:pt idx="218">
                  <c:v>2.1896998648232393E-3</c:v>
                </c:pt>
                <c:pt idx="219">
                  <c:v>1.956230387257861E-3</c:v>
                </c:pt>
                <c:pt idx="220">
                  <c:v>1.7472091494832602E-3</c:v>
                </c:pt>
                <c:pt idx="221">
                  <c:v>1.5601662241828823E-3</c:v>
                </c:pt>
                <c:pt idx="222">
                  <c:v>1.3928628341452829E-3</c:v>
                </c:pt>
                <c:pt idx="223">
                  <c:v>1.2432735254441741E-3</c:v>
                </c:pt>
                <c:pt idx="224">
                  <c:v>1.1095688866307122E-3</c:v>
                </c:pt>
                <c:pt idx="225">
                  <c:v>9.9009900990093417E-4</c:v>
                </c:pt>
                <c:pt idx="226">
                  <c:v>8.8337782498128237E-4</c:v>
                </c:pt>
                <c:pt idx="227">
                  <c:v>7.8806838503298114E-4</c:v>
                </c:pt>
                <c:pt idx="228">
                  <c:v>7.0296914396388065E-4</c:v>
                </c:pt>
                <c:pt idx="229">
                  <c:v>6.2700123414334444E-4</c:v>
                </c:pt>
                <c:pt idx="230">
                  <c:v>5.5919673088344142E-4</c:v>
                </c:pt>
                <c:pt idx="231">
                  <c:v>4.9868787366876368E-4</c:v>
                </c:pt>
                <c:pt idx="232">
                  <c:v>4.4469720271166524E-4</c:v>
                </c:pt>
                <c:pt idx="233">
                  <c:v>3.9652856191519232E-4</c:v>
                </c:pt>
                <c:pt idx="234">
                  <c:v>3.5355891486478085E-4</c:v>
                </c:pt>
                <c:pt idx="235">
                  <c:v>3.1523091832599804E-4</c:v>
                </c:pt>
                <c:pt idx="236">
                  <c:v>2.8104619732099799E-4</c:v>
                </c:pt>
                <c:pt idx="237">
                  <c:v>2.5055926672855431E-4</c:v>
                </c:pt>
                <c:pt idx="238">
                  <c:v>2.2337204613536791E-4</c:v>
                </c:pt>
                <c:pt idx="239">
                  <c:v>1.9912891707281606E-4</c:v>
                </c:pt>
                <c:pt idx="240">
                  <c:v>1.7751227458096127E-4</c:v>
                </c:pt>
                <c:pt idx="241">
                  <c:v>1.5823852808015884E-4</c:v>
                </c:pt>
                <c:pt idx="242">
                  <c:v>1.4105450967151405E-4</c:v>
                </c:pt>
                <c:pt idx="243">
                  <c:v>1.257342511355184E-4</c:v>
                </c:pt>
                <c:pt idx="244">
                  <c:v>1.120760939844498E-4</c:v>
                </c:pt>
                <c:pt idx="245">
                  <c:v>9.9900099900090901E-5</c:v>
                </c:pt>
                <c:pt idx="246">
                  <c:v>8.9045731721432861E-5</c:v>
                </c:pt>
                <c:pt idx="247">
                  <c:v>7.9369777816916973E-5</c:v>
                </c:pt>
                <c:pt idx="248">
                  <c:v>7.0744495171282191E-5</c:v>
                </c:pt>
                <c:pt idx="249">
                  <c:v>6.3055948833983278E-5</c:v>
                </c:pt>
                <c:pt idx="250">
                  <c:v>5.6202527515227431E-5</c:v>
                </c:pt>
                <c:pt idx="251">
                  <c:v>5.0093617081354842E-5</c:v>
                </c:pt>
                <c:pt idx="252">
                  <c:v>4.4648415500472187E-5</c:v>
                </c:pt>
                <c:pt idx="253">
                  <c:v>3.9794874430483567E-5</c:v>
                </c:pt>
                <c:pt idx="254">
                  <c:v>3.5468754134487483E-5</c:v>
                </c:pt>
                <c:pt idx="255">
                  <c:v>3.1612779762958408E-5</c:v>
                </c:pt>
                <c:pt idx="256">
                  <c:v>2.8175888268384611E-5</c:v>
                </c:pt>
                <c:pt idx="257">
                  <c:v>2.5112556326143437E-5</c:v>
                </c:pt>
                <c:pt idx="258">
                  <c:v>2.2382200635111959E-5</c:v>
                </c:pt>
                <c:pt idx="259">
                  <c:v>1.9948642872150787E-5</c:v>
                </c:pt>
                <c:pt idx="260">
                  <c:v>1.7779632384968366E-5</c:v>
                </c:pt>
                <c:pt idx="261">
                  <c:v>1.5846420436221869E-5</c:v>
                </c:pt>
                <c:pt idx="262">
                  <c:v>1.4123380465709397E-5</c:v>
                </c:pt>
                <c:pt idx="263">
                  <c:v>1.2587669424248823E-5</c:v>
                </c:pt>
                <c:pt idx="264">
                  <c:v>1.121892575884439E-5</c:v>
                </c:pt>
                <c:pt idx="265">
                  <c:v>9.9990000999887737E-6</c:v>
                </c:pt>
                <c:pt idx="266">
                  <c:v>8.9117151238898925E-6</c:v>
                </c:pt>
                <c:pt idx="267">
                  <c:v>7.9426514400120764E-6</c:v>
                </c:pt>
                <c:pt idx="268">
                  <c:v>7.0789566920856752E-6</c:v>
                </c:pt>
                <c:pt idx="269">
                  <c:v>6.3091753627478427E-6</c:v>
                </c:pt>
                <c:pt idx="270">
                  <c:v>5.6230970419185329E-6</c:v>
                </c:pt>
                <c:pt idx="271">
                  <c:v>5.0116211602175309E-6</c:v>
                </c:pt>
                <c:pt idx="272">
                  <c:v>4.4666364041896465E-6</c:v>
                </c:pt>
                <c:pt idx="273">
                  <c:v>3.9809132225245084E-6</c:v>
                </c:pt>
                <c:pt idx="274">
                  <c:v>3.5480080042607646E-6</c:v>
                </c:pt>
                <c:pt idx="275">
                  <c:v>3.1621776633301175E-6</c:v>
                </c:pt>
                <c:pt idx="276">
                  <c:v>2.8183035006792427E-6</c:v>
                </c:pt>
                <c:pt idx="277">
                  <c:v>2.5118233373596278E-6</c:v>
                </c:pt>
                <c:pt idx="278">
                  <c:v>2.2386710209666481E-6</c:v>
                </c:pt>
                <c:pt idx="279">
                  <c:v>1.9952225050458463E-6</c:v>
                </c:pt>
                <c:pt idx="280">
                  <c:v>1.7782477878246524E-6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Example!$F$2</c:f>
              <c:strCache>
                <c:ptCount val="1"/>
                <c:pt idx="0">
                  <c:v>[F_NH₃]</c:v>
                </c:pt>
              </c:strCache>
            </c:strRef>
          </c:tx>
          <c:marker>
            <c:symbol val="none"/>
          </c:marker>
          <c:dLbls>
            <c:dLbl>
              <c:idx val="127"/>
              <c:layout>
                <c:manualLayout>
                  <c:x val="0.21779527559055153"/>
                  <c:y val="-0.12772131580687671"/>
                </c:manualLayout>
              </c:layout>
              <c:tx>
                <c:rich>
                  <a:bodyPr/>
                  <a:lstStyle/>
                  <a:p>
                    <a:r>
                      <a:rPr lang="it-IT" sz="1000" b="1">
                        <a:solidFill>
                          <a:srgbClr val="FF0000"/>
                        </a:solidFill>
                      </a:rPr>
                      <a:t>[F_NH₃]</a:t>
                    </a:r>
                  </a:p>
                </c:rich>
              </c:tx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Example!$F$3:$F$283</c:f>
              <c:numCache>
                <c:formatCode>0.00E+00</c:formatCode>
                <c:ptCount val="281"/>
                <c:pt idx="0">
                  <c:v>5.623413248741214E-11</c:v>
                </c:pt>
                <c:pt idx="1">
                  <c:v>6.3095734408208605E-11</c:v>
                </c:pt>
                <c:pt idx="2">
                  <c:v>7.0794578388295086E-11</c:v>
                </c:pt>
                <c:pt idx="3">
                  <c:v>7.9432823409332431E-11</c:v>
                </c:pt>
                <c:pt idx="4">
                  <c:v>8.9125093733941742E-11</c:v>
                </c:pt>
                <c:pt idx="5">
                  <c:v>9.999999990000002E-11</c:v>
                </c:pt>
                <c:pt idx="6">
                  <c:v>1.1220184530430382E-10</c:v>
                </c:pt>
                <c:pt idx="7">
                  <c:v>1.2589254102092739E-10</c:v>
                </c:pt>
                <c:pt idx="8">
                  <c:v>1.412537542627492E-10</c:v>
                </c:pt>
                <c:pt idx="9">
                  <c:v>1.5848931899492273E-10</c:v>
                </c:pt>
                <c:pt idx="10">
                  <c:v>1.778279406876645E-10</c:v>
                </c:pt>
                <c:pt idx="11">
                  <c:v>1.9952623109878078E-10</c:v>
                </c:pt>
                <c:pt idx="12">
                  <c:v>2.2387211335564674E-10</c:v>
                </c:pt>
                <c:pt idx="13">
                  <c:v>2.511886425200007E-10</c:v>
                </c:pt>
                <c:pt idx="14">
                  <c:v>2.8183829233211726E-10</c:v>
                </c:pt>
                <c:pt idx="15">
                  <c:v>3.1622776501683806E-10</c:v>
                </c:pt>
                <c:pt idx="16">
                  <c:v>3.5481338797465028E-10</c:v>
                </c:pt>
                <c:pt idx="17">
                  <c:v>3.981071689686043E-10</c:v>
                </c:pt>
                <c:pt idx="18">
                  <c:v>4.4668359015570116E-10</c:v>
                </c:pt>
                <c:pt idx="19">
                  <c:v>5.0118723111538623E-10</c:v>
                </c:pt>
                <c:pt idx="20">
                  <c:v>5.6234132202807174E-10</c:v>
                </c:pt>
                <c:pt idx="21">
                  <c:v>6.3095734049912202E-10</c:v>
                </c:pt>
                <c:pt idx="22">
                  <c:v>7.0794577937226612E-10</c:v>
                </c:pt>
                <c:pt idx="23">
                  <c:v>7.9432822841470883E-10</c:v>
                </c:pt>
                <c:pt idx="24">
                  <c:v>8.9125093019046424E-10</c:v>
                </c:pt>
                <c:pt idx="25">
                  <c:v>9.9999999000000126E-10</c:v>
                </c:pt>
                <c:pt idx="26">
                  <c:v>1.1220184417127109E-9</c:v>
                </c:pt>
                <c:pt idx="27">
                  <c:v>1.258925395945237E-9</c:v>
                </c:pt>
                <c:pt idx="28">
                  <c:v>1.4125375246701334E-9</c:v>
                </c:pt>
                <c:pt idx="29">
                  <c:v>1.5848931673422517E-9</c:v>
                </c:pt>
                <c:pt idx="30">
                  <c:v>1.7782793784161496E-9</c:v>
                </c:pt>
                <c:pt idx="31">
                  <c:v>1.9952622751581668E-9</c:v>
                </c:pt>
                <c:pt idx="32">
                  <c:v>2.2387210884496216E-9</c:v>
                </c:pt>
                <c:pt idx="33">
                  <c:v>2.5118863684138521E-9</c:v>
                </c:pt>
                <c:pt idx="34">
                  <c:v>2.818382851831638E-9</c:v>
                </c:pt>
                <c:pt idx="35">
                  <c:v>3.162277560168389E-9</c:v>
                </c:pt>
                <c:pt idx="36">
                  <c:v>3.5481337664432258E-9</c:v>
                </c:pt>
                <c:pt idx="37">
                  <c:v>3.9810715470456689E-9</c:v>
                </c:pt>
                <c:pt idx="38">
                  <c:v>4.4668357219834201E-9</c:v>
                </c:pt>
                <c:pt idx="39">
                  <c:v>5.0118720850841057E-9</c:v>
                </c:pt>
                <c:pt idx="40">
                  <c:v>5.6234129356757549E-9</c:v>
                </c:pt>
                <c:pt idx="41">
                  <c:v>6.3095730466947983E-9</c:v>
                </c:pt>
                <c:pt idx="42">
                  <c:v>7.0794573426541914E-9</c:v>
                </c:pt>
                <c:pt idx="43">
                  <c:v>7.9432817162855278E-9</c:v>
                </c:pt>
                <c:pt idx="44">
                  <c:v>8.9125085870092946E-9</c:v>
                </c:pt>
                <c:pt idx="45">
                  <c:v>9.9999990000000992E-9</c:v>
                </c:pt>
                <c:pt idx="46">
                  <c:v>1.122018328409436E-8</c:v>
                </c:pt>
                <c:pt idx="47">
                  <c:v>1.2589252533048668E-8</c:v>
                </c:pt>
                <c:pt idx="48">
                  <c:v>1.412537345096549E-8</c:v>
                </c:pt>
                <c:pt idx="49">
                  <c:v>1.5848929412725078E-8</c:v>
                </c:pt>
                <c:pt idx="50">
                  <c:v>1.7782790938112094E-8</c:v>
                </c:pt>
                <c:pt idx="51">
                  <c:v>1.9952619168617837E-8</c:v>
                </c:pt>
                <c:pt idx="52">
                  <c:v>2.2387206373812124E-8</c:v>
                </c:pt>
                <c:pt idx="53">
                  <c:v>2.5118858005523862E-8</c:v>
                </c:pt>
                <c:pt idx="54">
                  <c:v>2.8183821369364329E-8</c:v>
                </c:pt>
                <c:pt idx="55">
                  <c:v>3.1622766601686826E-8</c:v>
                </c:pt>
                <c:pt idx="56">
                  <c:v>3.5481326334107735E-8</c:v>
                </c:pt>
                <c:pt idx="57">
                  <c:v>3.9810701206423913E-8</c:v>
                </c:pt>
                <c:pt idx="58">
                  <c:v>4.4668339262481838E-8</c:v>
                </c:pt>
                <c:pt idx="59">
                  <c:v>5.0118698243875228E-8</c:v>
                </c:pt>
                <c:pt idx="60">
                  <c:v>5.6234100896275748E-8</c:v>
                </c:pt>
                <c:pt idx="61">
                  <c:v>6.3095694637326978E-8</c:v>
                </c:pt>
                <c:pt idx="62">
                  <c:v>7.0794528319725412E-8</c:v>
                </c:pt>
                <c:pt idx="63">
                  <c:v>7.9432760376743245E-8</c:v>
                </c:pt>
                <c:pt idx="64">
                  <c:v>8.9125014380621187E-8</c:v>
                </c:pt>
                <c:pt idx="65">
                  <c:v>9.9999900000099186E-8</c:v>
                </c:pt>
                <c:pt idx="66">
                  <c:v>1.1220171953779546E-7</c:v>
                </c:pt>
                <c:pt idx="67">
                  <c:v>1.2589238269029586E-7</c:v>
                </c:pt>
                <c:pt idx="68">
                  <c:v>1.4125355493632446E-7</c:v>
                </c:pt>
                <c:pt idx="69">
                  <c:v>1.5848906805786476E-7</c:v>
                </c:pt>
                <c:pt idx="70">
                  <c:v>1.7782762477668679E-7</c:v>
                </c:pt>
                <c:pt idx="71">
                  <c:v>1.9952583339050965E-7</c:v>
                </c:pt>
                <c:pt idx="72">
                  <c:v>2.2387161267071989E-7</c:v>
                </c:pt>
                <c:pt idx="73">
                  <c:v>2.5118801219519557E-7</c:v>
                </c:pt>
                <c:pt idx="74">
                  <c:v>2.8183749880044605E-7</c:v>
                </c:pt>
                <c:pt idx="75">
                  <c:v>3.1622676601999632E-7</c:v>
                </c:pt>
                <c:pt idx="76">
                  <c:v>3.5481213031262597E-7</c:v>
                </c:pt>
                <c:pt idx="77">
                  <c:v>3.9810558566660914E-7</c:v>
                </c:pt>
                <c:pt idx="78">
                  <c:v>4.4668159689755454E-7</c:v>
                </c:pt>
                <c:pt idx="79">
                  <c:v>5.0118472175342312E-7</c:v>
                </c:pt>
                <c:pt idx="80">
                  <c:v>5.6233816293046373E-7</c:v>
                </c:pt>
                <c:pt idx="81">
                  <c:v>6.3095336343359732E-7</c:v>
                </c:pt>
                <c:pt idx="82">
                  <c:v>7.0794077254727224E-7</c:v>
                </c:pt>
                <c:pt idx="83">
                  <c:v>7.9432192520094287E-7</c:v>
                </c:pt>
                <c:pt idx="84">
                  <c:v>8.9124299492217815E-7</c:v>
                </c:pt>
                <c:pt idx="85">
                  <c:v>9.999900000999826E-7</c:v>
                </c:pt>
                <c:pt idx="86">
                  <c:v>1.1220058651890787E-6</c:v>
                </c:pt>
                <c:pt idx="87">
                  <c:v>1.2589095630617447E-6</c:v>
                </c:pt>
                <c:pt idx="88">
                  <c:v>1.4125175922814141E-6</c:v>
                </c:pt>
                <c:pt idx="89">
                  <c:v>1.5848680739948711E-6</c:v>
                </c:pt>
                <c:pt idx="90">
                  <c:v>1.7782477878246196E-6</c:v>
                </c:pt>
                <c:pt idx="91">
                  <c:v>1.9952225050460991E-6</c:v>
                </c:pt>
                <c:pt idx="92">
                  <c:v>2.2386710209669272E-6</c:v>
                </c:pt>
                <c:pt idx="93">
                  <c:v>2.5118233373599362E-6</c:v>
                </c:pt>
                <c:pt idx="94">
                  <c:v>2.8183035006795832E-6</c:v>
                </c:pt>
                <c:pt idx="95">
                  <c:v>3.1621776633304923E-6</c:v>
                </c:pt>
                <c:pt idx="96">
                  <c:v>3.5480080042611779E-6</c:v>
                </c:pt>
                <c:pt idx="97">
                  <c:v>3.9809132225249649E-6</c:v>
                </c:pt>
                <c:pt idx="98">
                  <c:v>4.4666364041901496E-6</c:v>
                </c:pt>
                <c:pt idx="99">
                  <c:v>5.0116211602180848E-6</c:v>
                </c:pt>
                <c:pt idx="100">
                  <c:v>5.6230970419191427E-6</c:v>
                </c:pt>
                <c:pt idx="101">
                  <c:v>6.3091753627485153E-6</c:v>
                </c:pt>
                <c:pt idx="102">
                  <c:v>7.0789566920864155E-6</c:v>
                </c:pt>
                <c:pt idx="103">
                  <c:v>7.9426514400128895E-6</c:v>
                </c:pt>
                <c:pt idx="104">
                  <c:v>8.9117151238907852E-6</c:v>
                </c:pt>
                <c:pt idx="105">
                  <c:v>9.9990000999897562E-6</c:v>
                </c:pt>
                <c:pt idx="106">
                  <c:v>1.1218925758845469E-5</c:v>
                </c:pt>
                <c:pt idx="107">
                  <c:v>1.2587669424250008E-5</c:v>
                </c:pt>
                <c:pt idx="108">
                  <c:v>1.4123380465710701E-5</c:v>
                </c:pt>
                <c:pt idx="109">
                  <c:v>1.5846420436223295E-5</c:v>
                </c:pt>
                <c:pt idx="110">
                  <c:v>1.7779632384969928E-5</c:v>
                </c:pt>
                <c:pt idx="111">
                  <c:v>1.9948642872152501E-5</c:v>
                </c:pt>
                <c:pt idx="112">
                  <c:v>2.2382200635113832E-5</c:v>
                </c:pt>
                <c:pt idx="113">
                  <c:v>2.5112556326145483E-5</c:v>
                </c:pt>
                <c:pt idx="114">
                  <c:v>2.8175888268386861E-5</c:v>
                </c:pt>
                <c:pt idx="115">
                  <c:v>3.1612779762960867E-5</c:v>
                </c:pt>
                <c:pt idx="116">
                  <c:v>3.5468754134490166E-5</c:v>
                </c:pt>
                <c:pt idx="117">
                  <c:v>3.9794874430486507E-5</c:v>
                </c:pt>
                <c:pt idx="118">
                  <c:v>4.4648415500475385E-5</c:v>
                </c:pt>
                <c:pt idx="119">
                  <c:v>5.0093617081358339E-5</c:v>
                </c:pt>
                <c:pt idx="120">
                  <c:v>5.6202527515231226E-5</c:v>
                </c:pt>
                <c:pt idx="121">
                  <c:v>6.3055948833987398E-5</c:v>
                </c:pt>
                <c:pt idx="122">
                  <c:v>7.0744495171286663E-5</c:v>
                </c:pt>
                <c:pt idx="123">
                  <c:v>7.9369777816921852E-5</c:v>
                </c:pt>
                <c:pt idx="124">
                  <c:v>8.9045731721438146E-5</c:v>
                </c:pt>
                <c:pt idx="125">
                  <c:v>9.9900099900096647E-5</c:v>
                </c:pt>
                <c:pt idx="126">
                  <c:v>1.1207609398445598E-4</c:v>
                </c:pt>
                <c:pt idx="127">
                  <c:v>1.2573425113552507E-4</c:v>
                </c:pt>
                <c:pt idx="128">
                  <c:v>1.4105450967152126E-4</c:v>
                </c:pt>
                <c:pt idx="129">
                  <c:v>1.5823852808016662E-4</c:v>
                </c:pt>
                <c:pt idx="130">
                  <c:v>1.7751227458096962E-4</c:v>
                </c:pt>
                <c:pt idx="131">
                  <c:v>1.9912891707282501E-4</c:v>
                </c:pt>
                <c:pt idx="132">
                  <c:v>2.2337204613537745E-4</c:v>
                </c:pt>
                <c:pt idx="133">
                  <c:v>2.5055926672856455E-4</c:v>
                </c:pt>
                <c:pt idx="134">
                  <c:v>2.8104619732100889E-4</c:v>
                </c:pt>
                <c:pt idx="135">
                  <c:v>3.1523091832600964E-4</c:v>
                </c:pt>
                <c:pt idx="136">
                  <c:v>3.535589148647931E-4</c:v>
                </c:pt>
                <c:pt idx="137">
                  <c:v>3.9652856191520533E-4</c:v>
                </c:pt>
                <c:pt idx="138">
                  <c:v>4.4469720271167885E-4</c:v>
                </c:pt>
                <c:pt idx="139">
                  <c:v>4.9868787366877799E-4</c:v>
                </c:pt>
                <c:pt idx="140">
                  <c:v>5.5919673088345627E-4</c:v>
                </c:pt>
                <c:pt idx="141">
                  <c:v>6.2700123414335973E-4</c:v>
                </c:pt>
                <c:pt idx="142">
                  <c:v>7.0296914396389648E-4</c:v>
                </c:pt>
                <c:pt idx="143">
                  <c:v>7.880683850329973E-4</c:v>
                </c:pt>
                <c:pt idx="144">
                  <c:v>8.8337782498129874E-4</c:v>
                </c:pt>
                <c:pt idx="145">
                  <c:v>9.9009900990095E-4</c:v>
                </c:pt>
                <c:pt idx="146">
                  <c:v>1.1095688866307281E-3</c:v>
                </c:pt>
                <c:pt idx="147">
                  <c:v>1.2432735254441895E-3</c:v>
                </c:pt>
                <c:pt idx="148">
                  <c:v>1.3928628341452968E-3</c:v>
                </c:pt>
                <c:pt idx="149">
                  <c:v>1.5601662241828951E-3</c:v>
                </c:pt>
                <c:pt idx="150">
                  <c:v>1.7472091494832708E-3</c:v>
                </c:pt>
                <c:pt idx="151">
                  <c:v>1.9562303872578688E-3</c:v>
                </c:pt>
                <c:pt idx="152">
                  <c:v>2.1896998648232436E-3</c:v>
                </c:pt>
                <c:pt idx="153">
                  <c:v>2.4503367550334936E-3</c:v>
                </c:pt>
                <c:pt idx="154">
                  <c:v>2.7411274627305322E-3</c:v>
                </c:pt>
                <c:pt idx="155">
                  <c:v>3.0653430031714174E-3</c:v>
                </c:pt>
                <c:pt idx="156">
                  <c:v>3.4265551284823484E-3</c:v>
                </c:pt>
                <c:pt idx="157">
                  <c:v>3.8286503882253042E-3</c:v>
                </c:pt>
                <c:pt idx="158">
                  <c:v>4.2758411146534168E-3</c:v>
                </c:pt>
                <c:pt idx="159">
                  <c:v>4.772672103420179E-3</c:v>
                </c:pt>
                <c:pt idx="160">
                  <c:v>5.3240215202020082E-3</c:v>
                </c:pt>
                <c:pt idx="161">
                  <c:v>5.9350943102764947E-3</c:v>
                </c:pt>
                <c:pt idx="162">
                  <c:v>6.6114061337192763E-3</c:v>
                </c:pt>
                <c:pt idx="163">
                  <c:v>7.3587556117570528E-3</c:v>
                </c:pt>
                <c:pt idx="164">
                  <c:v>8.1831824755148799E-3</c:v>
                </c:pt>
                <c:pt idx="165">
                  <c:v>9.0909090909087539E-3</c:v>
                </c:pt>
                <c:pt idx="166">
                  <c:v>1.0088262835671977E-2</c:v>
                </c:pt>
                <c:pt idx="167">
                  <c:v>1.1181576977811324E-2</c:v>
                </c:pt>
                <c:pt idx="168">
                  <c:v>1.2377068106893152E-2</c:v>
                </c:pt>
                <c:pt idx="169">
                  <c:v>1.3680688860320596E-2</c:v>
                </c:pt>
                <c:pt idx="170">
                  <c:v>1.5097955721131913E-2</c:v>
                </c:pt>
                <c:pt idx="171">
                  <c:v>1.663375308165576E-2</c:v>
                </c:pt>
                <c:pt idx="172">
                  <c:v>1.8292116580002141E-2</c:v>
                </c:pt>
                <c:pt idx="173">
                  <c:v>2.0076000891309731E-2</c:v>
                </c:pt>
                <c:pt idx="174">
                  <c:v>2.1987039600683708E-2</c:v>
                </c:pt>
                <c:pt idx="175">
                  <c:v>2.402530733520377E-2</c:v>
                </c:pt>
                <c:pt idx="176">
                  <c:v>2.6189096745957697E-2</c:v>
                </c:pt>
                <c:pt idx="177">
                  <c:v>2.8474724895079708E-2</c:v>
                </c:pt>
                <c:pt idx="178">
                  <c:v>3.0876384758523279E-2</c:v>
                </c:pt>
                <c:pt idx="179">
                  <c:v>3.3386057541687393E-2</c:v>
                </c:pt>
                <c:pt idx="180">
                  <c:v>3.5993500019711119E-2</c:v>
                </c:pt>
                <c:pt idx="181">
                  <c:v>3.8686317984685345E-2</c:v>
                </c:pt>
                <c:pt idx="182">
                  <c:v>4.1450132132818736E-2</c:v>
                </c:pt>
                <c:pt idx="183">
                  <c:v>4.4268836623770451E-2</c:v>
                </c:pt>
                <c:pt idx="184">
                  <c:v>4.71249436107729E-2</c:v>
                </c:pt>
                <c:pt idx="185">
                  <c:v>4.9999999999999802E-2</c:v>
                </c:pt>
                <c:pt idx="186">
                  <c:v>5.287505638922671E-2</c:v>
                </c:pt>
                <c:pt idx="187">
                  <c:v>5.5731163376229159E-2</c:v>
                </c:pt>
                <c:pt idx="188">
                  <c:v>5.8549867867180874E-2</c:v>
                </c:pt>
                <c:pt idx="189">
                  <c:v>6.1313682015314265E-2</c:v>
                </c:pt>
                <c:pt idx="190">
                  <c:v>6.4006499980288512E-2</c:v>
                </c:pt>
                <c:pt idx="191">
                  <c:v>6.6613942458312245E-2</c:v>
                </c:pt>
                <c:pt idx="192">
                  <c:v>6.912361524147638E-2</c:v>
                </c:pt>
                <c:pt idx="193">
                  <c:v>7.1525275104919961E-2</c:v>
                </c:pt>
                <c:pt idx="194">
                  <c:v>7.3810903254041979E-2</c:v>
                </c:pt>
                <c:pt idx="195">
                  <c:v>7.5974692664795951E-2</c:v>
                </c:pt>
                <c:pt idx="196">
                  <c:v>7.8012960399316017E-2</c:v>
                </c:pt>
                <c:pt idx="197">
                  <c:v>7.9923999108690011E-2</c:v>
                </c:pt>
                <c:pt idx="198">
                  <c:v>8.1707883419997629E-2</c:v>
                </c:pt>
                <c:pt idx="199">
                  <c:v>8.3366246918344031E-2</c:v>
                </c:pt>
                <c:pt idx="200">
                  <c:v>8.4902044278867883E-2</c:v>
                </c:pt>
                <c:pt idx="201">
                  <c:v>8.6319311139679222E-2</c:v>
                </c:pt>
                <c:pt idx="202">
                  <c:v>8.7622931893106673E-2</c:v>
                </c:pt>
                <c:pt idx="203">
                  <c:v>8.8818423022188508E-2</c:v>
                </c:pt>
                <c:pt idx="204">
                  <c:v>8.9911737164327876E-2</c:v>
                </c:pt>
                <c:pt idx="205">
                  <c:v>9.090909090909112E-2</c:v>
                </c:pt>
                <c:pt idx="206">
                  <c:v>9.1816817524485006E-2</c:v>
                </c:pt>
                <c:pt idx="207">
                  <c:v>9.2641244388242838E-2</c:v>
                </c:pt>
                <c:pt idx="208">
                  <c:v>9.3388593866280623E-2</c:v>
                </c:pt>
                <c:pt idx="209">
                  <c:v>9.4064905689723421E-2</c:v>
                </c:pt>
                <c:pt idx="210">
                  <c:v>9.4675978479797931E-2</c:v>
                </c:pt>
                <c:pt idx="211">
                  <c:v>9.5227327896579769E-2</c:v>
                </c:pt>
                <c:pt idx="212">
                  <c:v>9.572415888534655E-2</c:v>
                </c:pt>
                <c:pt idx="213">
                  <c:v>9.6171349611774662E-2</c:v>
                </c:pt>
                <c:pt idx="214">
                  <c:v>9.6573444871517644E-2</c:v>
                </c:pt>
                <c:pt idx="215">
                  <c:v>9.6934656996828572E-2</c:v>
                </c:pt>
                <c:pt idx="216">
                  <c:v>9.7258872537269475E-2</c:v>
                </c:pt>
                <c:pt idx="217">
                  <c:v>9.75496632449665E-2</c:v>
                </c:pt>
                <c:pt idx="218">
                  <c:v>9.7810300135176775E-2</c:v>
                </c:pt>
                <c:pt idx="219">
                  <c:v>9.8043769612742138E-2</c:v>
                </c:pt>
                <c:pt idx="220">
                  <c:v>9.8252790850516747E-2</c:v>
                </c:pt>
                <c:pt idx="221">
                  <c:v>9.8439833775817123E-2</c:v>
                </c:pt>
                <c:pt idx="222">
                  <c:v>9.860713716585473E-2</c:v>
                </c:pt>
                <c:pt idx="223">
                  <c:v>9.8756726474555828E-2</c:v>
                </c:pt>
                <c:pt idx="224">
                  <c:v>9.8890431113369287E-2</c:v>
                </c:pt>
                <c:pt idx="225">
                  <c:v>9.9009900990099084E-2</c:v>
                </c:pt>
                <c:pt idx="226">
                  <c:v>9.9116622175018723E-2</c:v>
                </c:pt>
                <c:pt idx="227">
                  <c:v>9.9211931614967025E-2</c:v>
                </c:pt>
                <c:pt idx="228">
                  <c:v>9.9297030856036139E-2</c:v>
                </c:pt>
                <c:pt idx="229">
                  <c:v>9.937299876585666E-2</c:v>
                </c:pt>
                <c:pt idx="230">
                  <c:v>9.9440803269116557E-2</c:v>
                </c:pt>
                <c:pt idx="231">
                  <c:v>9.9501312126331246E-2</c:v>
                </c:pt>
                <c:pt idx="232">
                  <c:v>9.9555302797288345E-2</c:v>
                </c:pt>
                <c:pt idx="233">
                  <c:v>9.9603471438084817E-2</c:v>
                </c:pt>
                <c:pt idx="234">
                  <c:v>9.9646441085135221E-2</c:v>
                </c:pt>
                <c:pt idx="235">
                  <c:v>9.9684769081674007E-2</c:v>
                </c:pt>
                <c:pt idx="236">
                  <c:v>9.971895380267902E-2</c:v>
                </c:pt>
                <c:pt idx="237">
                  <c:v>9.9749440733271452E-2</c:v>
                </c:pt>
                <c:pt idx="238">
                  <c:v>9.9776627953864633E-2</c:v>
                </c:pt>
                <c:pt idx="239">
                  <c:v>9.9800871082927192E-2</c:v>
                </c:pt>
                <c:pt idx="240">
                  <c:v>9.9822487725419046E-2</c:v>
                </c:pt>
                <c:pt idx="241">
                  <c:v>9.9841761471919865E-2</c:v>
                </c:pt>
                <c:pt idx="242">
                  <c:v>9.9858945490328491E-2</c:v>
                </c:pt>
                <c:pt idx="243">
                  <c:v>9.9874265748864488E-2</c:v>
                </c:pt>
                <c:pt idx="244">
                  <c:v>9.9887923906015558E-2</c:v>
                </c:pt>
                <c:pt idx="245">
                  <c:v>9.9900099900099903E-2</c:v>
                </c:pt>
                <c:pt idx="246">
                  <c:v>9.9910954268278576E-2</c:v>
                </c:pt>
                <c:pt idx="247">
                  <c:v>9.9920630222183088E-2</c:v>
                </c:pt>
                <c:pt idx="248">
                  <c:v>9.9929255504828729E-2</c:v>
                </c:pt>
                <c:pt idx="249">
                  <c:v>9.993694405116603E-2</c:v>
                </c:pt>
                <c:pt idx="250">
                  <c:v>9.9943797472484774E-2</c:v>
                </c:pt>
                <c:pt idx="251">
                  <c:v>9.994990638291866E-2</c:v>
                </c:pt>
                <c:pt idx="252">
                  <c:v>9.995535158449953E-2</c:v>
                </c:pt>
                <c:pt idx="253">
                  <c:v>9.9960205125569523E-2</c:v>
                </c:pt>
                <c:pt idx="254">
                  <c:v>9.9964531245865518E-2</c:v>
                </c:pt>
                <c:pt idx="255">
                  <c:v>9.9968387220237043E-2</c:v>
                </c:pt>
                <c:pt idx="256">
                  <c:v>9.9971824111731611E-2</c:v>
                </c:pt>
                <c:pt idx="257">
                  <c:v>9.9974887443673874E-2</c:v>
                </c:pt>
                <c:pt idx="258">
                  <c:v>9.9977617799364898E-2</c:v>
                </c:pt>
                <c:pt idx="259">
                  <c:v>9.9980051357127842E-2</c:v>
                </c:pt>
                <c:pt idx="260">
                  <c:v>9.9982220367615032E-2</c:v>
                </c:pt>
                <c:pt idx="261">
                  <c:v>9.9984153579563792E-2</c:v>
                </c:pt>
                <c:pt idx="262">
                  <c:v>9.9985876619534286E-2</c:v>
                </c:pt>
                <c:pt idx="263">
                  <c:v>9.9987412330575759E-2</c:v>
                </c:pt>
                <c:pt idx="264">
                  <c:v>9.9988781074241154E-2</c:v>
                </c:pt>
                <c:pt idx="265">
                  <c:v>9.9990000999900019E-2</c:v>
                </c:pt>
                <c:pt idx="266">
                  <c:v>9.9991088284876115E-2</c:v>
                </c:pt>
                <c:pt idx="267">
                  <c:v>9.9992057348559982E-2</c:v>
                </c:pt>
                <c:pt idx="268">
                  <c:v>9.9992921043307911E-2</c:v>
                </c:pt>
                <c:pt idx="269">
                  <c:v>9.9993690824637244E-2</c:v>
                </c:pt>
                <c:pt idx="270">
                  <c:v>9.9994376902958093E-2</c:v>
                </c:pt>
                <c:pt idx="271">
                  <c:v>9.99949883788398E-2</c:v>
                </c:pt>
                <c:pt idx="272">
                  <c:v>9.9995533363595818E-2</c:v>
                </c:pt>
                <c:pt idx="273">
                  <c:v>9.9996019086777466E-2</c:v>
                </c:pt>
                <c:pt idx="274">
                  <c:v>9.9996451991995736E-2</c:v>
                </c:pt>
                <c:pt idx="275">
                  <c:v>9.9996837822336676E-2</c:v>
                </c:pt>
                <c:pt idx="276">
                  <c:v>9.9997181696499321E-2</c:v>
                </c:pt>
                <c:pt idx="277">
                  <c:v>9.9997488176662638E-2</c:v>
                </c:pt>
                <c:pt idx="278">
                  <c:v>9.9997761328979029E-2</c:v>
                </c:pt>
                <c:pt idx="279">
                  <c:v>9.9998004777494959E-2</c:v>
                </c:pt>
                <c:pt idx="280">
                  <c:v>9.999822175221218E-2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Example!$G$2</c:f>
              <c:strCache>
                <c:ptCount val="1"/>
                <c:pt idx="0">
                  <c:v>[G_H₃PO₄]</c:v>
                </c:pt>
              </c:strCache>
            </c:strRef>
          </c:tx>
          <c:marker>
            <c:symbol val="none"/>
          </c:marker>
          <c:dLbls>
            <c:dLbl>
              <c:idx val="47"/>
              <c:layout>
                <c:manualLayout>
                  <c:x val="7.4369172223846786E-2"/>
                  <c:y val="1.1631982989931719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/>
                      <a:t>[G_H₃PO₄]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Example!$G$3:$G$283</c:f>
              <c:numCache>
                <c:formatCode>0.00E+00</c:formatCode>
                <c:ptCount val="281"/>
                <c:pt idx="0">
                  <c:v>4.9648515405996768E-2</c:v>
                </c:pt>
                <c:pt idx="1">
                  <c:v>4.9605965779807831E-2</c:v>
                </c:pt>
                <c:pt idx="2">
                  <c:v>4.9558311052734665E-2</c:v>
                </c:pt>
                <c:pt idx="3">
                  <c:v>4.9504950451365021E-2</c:v>
                </c:pt>
                <c:pt idx="4">
                  <c:v>4.9445215501821745E-2</c:v>
                </c:pt>
                <c:pt idx="5">
                  <c:v>4.937836316839625E-2</c:v>
                </c:pt>
                <c:pt idx="6">
                  <c:v>4.9303568496473008E-2</c:v>
                </c:pt>
                <c:pt idx="7">
                  <c:v>4.9219916779437996E-2</c:v>
                </c:pt>
                <c:pt idx="8">
                  <c:v>4.912639528922047E-2</c:v>
                </c:pt>
                <c:pt idx="9">
                  <c:v>4.9021884635837405E-2</c:v>
                </c:pt>
                <c:pt idx="10">
                  <c:v>4.8905149853920492E-2</c:v>
                </c:pt>
                <c:pt idx="11">
                  <c:v>4.8774831354922984E-2</c:v>
                </c:pt>
                <c:pt idx="12">
                  <c:v>4.8629435933801514E-2</c:v>
                </c:pt>
                <c:pt idx="13">
                  <c:v>4.8467328079689939E-2</c:v>
                </c:pt>
                <c:pt idx="14">
                  <c:v>4.8286721912537411E-2</c:v>
                </c:pt>
                <c:pt idx="15">
                  <c:v>4.8085674152664341E-2</c:v>
                </c:pt>
                <c:pt idx="16">
                  <c:v>4.786207862794431E-2</c:v>
                </c:pt>
                <c:pt idx="17">
                  <c:v>4.7613662933226358E-2</c:v>
                </c:pt>
                <c:pt idx="18">
                  <c:v>4.733798797676439E-2</c:v>
                </c:pt>
                <c:pt idx="19">
                  <c:v>4.7032451275130609E-2</c:v>
                </c:pt>
                <c:pt idx="20">
                  <c:v>4.6694294985280577E-2</c:v>
                </c:pt>
                <c:pt idx="21">
                  <c:v>4.6320619781002312E-2</c:v>
                </c:pt>
                <c:pt idx="22">
                  <c:v>4.5908405778135021E-2</c:v>
                </c:pt>
                <c:pt idx="23">
                  <c:v>4.5454541771690636E-2</c:v>
                </c:pt>
                <c:pt idx="24">
                  <c:v>4.4955864046898109E-2</c:v>
                </c:pt>
                <c:pt idx="25">
                  <c:v>4.4409205939543721E-2</c:v>
                </c:pt>
                <c:pt idx="26">
                  <c:v>4.3811459119936849E-2</c:v>
                </c:pt>
                <c:pt idx="27">
                  <c:v>4.3159647229459225E-2</c:v>
                </c:pt>
                <c:pt idx="28">
                  <c:v>4.2451011981480914E-2</c:v>
                </c:pt>
                <c:pt idx="29">
                  <c:v>4.1683111129532463E-2</c:v>
                </c:pt>
                <c:pt idx="30">
                  <c:v>4.085392679930782E-2</c:v>
                </c:pt>
                <c:pt idx="31">
                  <c:v>3.9961981593605082E-2</c:v>
                </c:pt>
                <c:pt idx="32">
                  <c:v>3.9006458656801746E-2</c:v>
                </c:pt>
                <c:pt idx="33">
                  <c:v>3.7987320610227283E-2</c:v>
                </c:pt>
                <c:pt idx="34">
                  <c:v>3.6905421062986166E-2</c:v>
                </c:pt>
                <c:pt idx="35">
                  <c:v>3.5762601420739629E-2</c:v>
                </c:pt>
                <c:pt idx="36">
                  <c:v>3.4561765137035641E-2</c:v>
                </c:pt>
                <c:pt idx="37">
                  <c:v>3.3306921558530267E-2</c:v>
                </c:pt>
                <c:pt idx="38">
                  <c:v>3.2003192258040901E-2</c:v>
                </c:pt>
                <c:pt idx="39">
                  <c:v>3.0656774314104185E-2</c:v>
                </c:pt>
                <c:pt idx="40">
                  <c:v>2.9274857370279309E-2</c:v>
                </c:pt>
                <c:pt idx="41">
                  <c:v>2.7865494357832889E-2</c:v>
                </c:pt>
                <c:pt idx="42">
                  <c:v>2.6437429232248351E-2</c:v>
                </c:pt>
                <c:pt idx="43">
                  <c:v>2.4999888594129164E-2</c:v>
                </c:pt>
                <c:pt idx="44">
                  <c:v>2.3562347219342764E-2</c:v>
                </c:pt>
                <c:pt idx="45">
                  <c:v>2.2134279903148063E-2</c:v>
                </c:pt>
                <c:pt idx="46">
                  <c:v>2.0724913303246571E-2</c:v>
                </c:pt>
                <c:pt idx="47">
                  <c:v>1.9342991466798617E-2</c:v>
                </c:pt>
                <c:pt idx="48">
                  <c:v>1.7996567446437777E-2</c:v>
                </c:pt>
                <c:pt idx="49">
                  <c:v>1.6692831030568366E-2</c:v>
                </c:pt>
                <c:pt idx="50">
                  <c:v>1.543797945904346E-2</c:v>
                </c:pt>
                <c:pt idx="51">
                  <c:v>1.4237134475217362E-2</c:v>
                </c:pt>
                <c:pt idx="52">
                  <c:v>1.3094305598521492E-2</c:v>
                </c:pt>
                <c:pt idx="53">
                  <c:v>1.2012396451229659E-2</c:v>
                </c:pt>
                <c:pt idx="54">
                  <c:v>1.0993248598392111E-2</c:v>
                </c:pt>
                <c:pt idx="55">
                  <c:v>1.003771579505648E-2</c:v>
                </c:pt>
                <c:pt idx="56">
                  <c:v>9.1457607921735726E-3</c:v>
                </c:pt>
                <c:pt idx="57">
                  <c:v>8.3165668457287362E-3</c:v>
                </c:pt>
                <c:pt idx="58">
                  <c:v>7.5486566514816472E-3</c:v>
                </c:pt>
                <c:pt idx="59">
                  <c:v>6.8400124096937645E-3</c:v>
                </c:pt>
                <c:pt idx="60">
                  <c:v>6.1881919310103669E-3</c:v>
                </c:pt>
                <c:pt idx="61">
                  <c:v>5.5904369698981521E-3</c:v>
                </c:pt>
                <c:pt idx="62">
                  <c:v>5.043771194564734E-3</c:v>
                </c:pt>
                <c:pt idx="63">
                  <c:v>4.5450862897796918E-3</c:v>
                </c:pt>
                <c:pt idx="64">
                  <c:v>4.0912155953614351E-3</c:v>
                </c:pt>
                <c:pt idx="65">
                  <c:v>3.6789953920185201E-3</c:v>
                </c:pt>
                <c:pt idx="66">
                  <c:v>3.3053144634374817E-3</c:v>
                </c:pt>
                <c:pt idx="67">
                  <c:v>2.9671529089049468E-3</c:v>
                </c:pt>
                <c:pt idx="68">
                  <c:v>2.6616113818158163E-3</c:v>
                </c:pt>
                <c:pt idx="69">
                  <c:v>2.3859320160814815E-3</c:v>
                </c:pt>
                <c:pt idx="70">
                  <c:v>2.1375123035763358E-3</c:v>
                </c:pt>
                <c:pt idx="71">
                  <c:v>1.9139131270206088E-3</c:v>
                </c:pt>
                <c:pt idx="72">
                  <c:v>1.7128620555491468E-3</c:v>
                </c:pt>
                <c:pt idx="73">
                  <c:v>1.5322528916531868E-3</c:v>
                </c:pt>
                <c:pt idx="74">
                  <c:v>1.3701423309915562E-3</c:v>
                </c:pt>
                <c:pt idx="75">
                  <c:v>1.2247444698577584E-3</c:v>
                </c:pt>
                <c:pt idx="76">
                  <c:v>1.0944237749348279E-3</c:v>
                </c:pt>
                <c:pt idx="77">
                  <c:v>9.7768702006249364E-4</c:v>
                </c:pt>
                <c:pt idx="78">
                  <c:v>8.7317459698441199E-4</c:v>
                </c:pt>
                <c:pt idx="79">
                  <c:v>7.7965152205965648E-4</c:v>
                </c:pt>
                <c:pt idx="80">
                  <c:v>6.9599838846627344E-4</c:v>
                </c:pt>
                <c:pt idx="81">
                  <c:v>6.2120245270022925E-4</c:v>
                </c:pt>
                <c:pt idx="82">
                  <c:v>5.5434899407442876E-4</c:v>
                </c:pt>
                <c:pt idx="83">
                  <c:v>4.9461304520301893E-4</c:v>
                </c:pt>
                <c:pt idx="84">
                  <c:v>4.4125155884534466E-4</c:v>
                </c:pt>
                <c:pt idx="85">
                  <c:v>3.9359605076212862E-4</c:v>
                </c:pt>
                <c:pt idx="86">
                  <c:v>3.5104573827979767E-4</c:v>
                </c:pt>
                <c:pt idx="87">
                  <c:v>3.1306117906189731E-4</c:v>
                </c:pt>
                <c:pt idx="88">
                  <c:v>2.7915840327002181E-4</c:v>
                </c:pt>
                <c:pt idx="89">
                  <c:v>2.4890352410593809E-4</c:v>
                </c:pt>
                <c:pt idx="90">
                  <c:v>2.2190780602360742E-4</c:v>
                </c:pt>
                <c:pt idx="91">
                  <c:v>1.9782316615239538E-4</c:v>
                </c:pt>
                <c:pt idx="92">
                  <c:v>1.7633808224205261E-4</c:v>
                </c:pt>
                <c:pt idx="93">
                  <c:v>1.5717387936807465E-4</c:v>
                </c:pt>
                <c:pt idx="94">
                  <c:v>1.4008136743370335E-4</c:v>
                </c:pt>
                <c:pt idx="95">
                  <c:v>1.2483780194090169E-4</c:v>
                </c:pt>
                <c:pt idx="96">
                  <c:v>1.1124414139404591E-4</c:v>
                </c:pt>
                <c:pt idx="97">
                  <c:v>9.9122575903315288E-5</c:v>
                </c:pt>
                <c:pt idx="98">
                  <c:v>8.831430295859908E-5</c:v>
                </c:pt>
                <c:pt idx="99">
                  <c:v>7.867752786401276E-5</c:v>
                </c:pt>
                <c:pt idx="100">
                  <c:v>7.0085667893590901E-5</c:v>
                </c:pt>
                <c:pt idx="101">
                  <c:v>6.2425740802774727E-5</c:v>
                </c:pt>
                <c:pt idx="102">
                  <c:v>5.5596919873447692E-5</c:v>
                </c:pt>
                <c:pt idx="103">
                  <c:v>4.9509239158256936E-5</c:v>
                </c:pt>
                <c:pt idx="104">
                  <c:v>4.4082434006498548E-5</c:v>
                </c:pt>
                <c:pt idx="105">
                  <c:v>3.9244903288756075E-5</c:v>
                </c:pt>
                <c:pt idx="106">
                  <c:v>3.4932780985183388E-5</c:v>
                </c:pt>
                <c:pt idx="107">
                  <c:v>3.108910596068913E-5</c:v>
                </c:pt>
                <c:pt idx="108">
                  <c:v>2.7663079819700853E-5</c:v>
                </c:pt>
                <c:pt idx="109">
                  <c:v>2.4609403715864671E-5</c:v>
                </c:pt>
                <c:pt idx="110">
                  <c:v>2.18876858914121E-5</c:v>
                </c:pt>
                <c:pt idx="111">
                  <c:v>1.9461912541266651E-5</c:v>
                </c:pt>
                <c:pt idx="112">
                  <c:v>1.7299975343023788E-5</c:v>
                </c:pt>
                <c:pt idx="113">
                  <c:v>1.5373249670727858E-5</c:v>
                </c:pt>
                <c:pt idx="114">
                  <c:v>1.365621812296467E-5</c:v>
                </c:pt>
                <c:pt idx="115">
                  <c:v>1.2126134549207329E-5</c:v>
                </c:pt>
                <c:pt idx="116">
                  <c:v>1.076272425746179E-5</c:v>
                </c:pt>
                <c:pt idx="117">
                  <c:v>9.5479165357153668E-6</c:v>
                </c:pt>
                <c:pt idx="118">
                  <c:v>8.4656060239032686E-6</c:v>
                </c:pt>
                <c:pt idx="119">
                  <c:v>7.5014398362182194E-6</c:v>
                </c:pt>
                <c:pt idx="120">
                  <c:v>6.6426276594637355E-6</c:v>
                </c:pt>
                <c:pt idx="121">
                  <c:v>5.8777723453934813E-6</c:v>
                </c:pt>
                <c:pt idx="122">
                  <c:v>5.1967187769298203E-6</c:v>
                </c:pt>
                <c:pt idx="123">
                  <c:v>4.5904190229162456E-6</c:v>
                </c:pt>
                <c:pt idx="124">
                  <c:v>4.0508120065092743E-6</c:v>
                </c:pt>
                <c:pt idx="125">
                  <c:v>3.5707161011287967E-6</c:v>
                </c:pt>
                <c:pt idx="126">
                  <c:v>3.143733237543402E-6</c:v>
                </c:pt>
                <c:pt idx="127">
                  <c:v>2.7641632584660757E-6</c:v>
                </c:pt>
                <c:pt idx="128">
                  <c:v>2.4269273950869593E-6</c:v>
                </c:pt>
                <c:pt idx="129">
                  <c:v>2.1274998651823833E-6</c:v>
                </c:pt>
                <c:pt idx="130">
                  <c:v>1.8618467064901665E-6</c:v>
                </c:pt>
                <c:pt idx="131">
                  <c:v>1.6263710633303322E-6</c:v>
                </c:pt>
                <c:pt idx="132">
                  <c:v>1.4178642400458993E-6</c:v>
                </c:pt>
                <c:pt idx="133">
                  <c:v>1.2334619224184612E-6</c:v>
                </c:pt>
                <c:pt idx="134">
                  <c:v>1.0706050480215355E-6</c:v>
                </c:pt>
                <c:pt idx="135">
                  <c:v>9.2700487830753976E-7</c:v>
                </c:pt>
                <c:pt idx="136">
                  <c:v>8.0061188847337457E-7</c:v>
                </c:pt>
                <c:pt idx="137">
                  <c:v>6.8958814491928349E-7</c:v>
                </c:pt>
                <c:pt idx="138">
                  <c:v>5.9228288342594098E-7</c:v>
                </c:pt>
                <c:pt idx="139">
                  <c:v>5.0721103324093163E-7</c:v>
                </c:pt>
                <c:pt idx="140">
                  <c:v>4.3303445282220605E-7</c:v>
                </c:pt>
                <c:pt idx="141">
                  <c:v>3.6854565259207609E-7</c:v>
                </c:pt>
                <c:pt idx="142">
                  <c:v>3.1265378030728459E-7</c:v>
                </c:pt>
                <c:pt idx="143">
                  <c:v>2.6437263821976775E-7</c:v>
                </c:pt>
                <c:pt idx="144">
                  <c:v>2.2281049164573419E-7</c:v>
                </c:pt>
                <c:pt idx="145">
                  <c:v>1.8716141989984874E-7</c:v>
                </c:pt>
                <c:pt idx="146">
                  <c:v>1.5669795668324935E-7</c:v>
                </c:pt>
                <c:pt idx="147">
                  <c:v>1.3076477106637081E-7</c:v>
                </c:pt>
                <c:pt idx="148">
                  <c:v>1.0877315399136055E-7</c:v>
                </c:pt>
                <c:pt idx="149">
                  <c:v>9.0196098915931131E-8</c:v>
                </c:pt>
                <c:pt idx="150">
                  <c:v>7.4563797385166048E-8</c:v>
                </c:pt>
                <c:pt idx="151">
                  <c:v>6.1459408195278052E-8</c:v>
                </c:pt>
                <c:pt idx="152">
                  <c:v>5.0514998891497087E-8</c:v>
                </c:pt>
                <c:pt idx="153">
                  <c:v>4.1407597000174876E-8</c:v>
                </c:pt>
                <c:pt idx="154">
                  <c:v>3.3855322499222251E-8</c:v>
                </c:pt>
                <c:pt idx="155">
                  <c:v>2.7613600360396892E-8</c:v>
                </c:pt>
                <c:pt idx="156">
                  <c:v>2.2471471438805376E-8</c:v>
                </c:pt>
                <c:pt idx="157">
                  <c:v>1.8248031502271389E-8</c:v>
                </c:pt>
                <c:pt idx="158">
                  <c:v>1.4789032619800065E-8</c:v>
                </c:pt>
                <c:pt idx="159">
                  <c:v>1.1963679869338191E-8</c:v>
                </c:pt>
                <c:pt idx="160">
                  <c:v>9.6616510410642188E-9</c:v>
                </c:pt>
                <c:pt idx="161">
                  <c:v>7.7903593480855866E-9</c:v>
                </c:pt>
                <c:pt idx="162">
                  <c:v>6.2724705460617544E-9</c:v>
                </c:pt>
                <c:pt idx="163">
                  <c:v>5.043677423218337E-9</c:v>
                </c:pt>
                <c:pt idx="164">
                  <c:v>4.0507271187178201E-9</c:v>
                </c:pt>
                <c:pt idx="165">
                  <c:v>3.249690600425402E-9</c:v>
                </c:pt>
                <c:pt idx="166">
                  <c:v>2.6044590536250314E-9</c:v>
                </c:pt>
                <c:pt idx="167">
                  <c:v>2.0854488724493643E-9</c:v>
                </c:pt>
                <c:pt idx="168">
                  <c:v>1.6684952487499859E-9</c:v>
                </c:pt>
                <c:pt idx="169">
                  <c:v>1.3339137922812927E-9</c:v>
                </c:pt>
                <c:pt idx="170">
                  <c:v>1.0657099409722288E-9</c:v>
                </c:pt>
                <c:pt idx="171">
                  <c:v>8.5091688801333033E-10</c:v>
                </c:pt>
                <c:pt idx="172">
                  <c:v>6.7904414764610438E-10</c:v>
                </c:pt>
                <c:pt idx="173">
                  <c:v>5.4162052423721467E-10</c:v>
                </c:pt>
                <c:pt idx="174">
                  <c:v>4.3181699829571386E-10</c:v>
                </c:pt>
                <c:pt idx="175">
                  <c:v>3.4413679377458766E-10</c:v>
                </c:pt>
                <c:pt idx="176">
                  <c:v>2.7416157029379163E-10</c:v>
                </c:pt>
                <c:pt idx="177">
                  <c:v>2.1834424498473997E-10</c:v>
                </c:pt>
                <c:pt idx="178">
                  <c:v>1.7384036508594757E-10</c:v>
                </c:pt>
                <c:pt idx="179">
                  <c:v>1.3837121304903473E-10</c:v>
                </c:pt>
                <c:pt idx="180">
                  <c:v>1.101129303597628E-10</c:v>
                </c:pt>
                <c:pt idx="181">
                  <c:v>8.7606901337792964E-11</c:v>
                </c:pt>
                <c:pt idx="182">
                  <c:v>6.9687455042655861E-11</c:v>
                </c:pt>
                <c:pt idx="183">
                  <c:v>5.542363559786217E-11</c:v>
                </c:pt>
                <c:pt idx="184">
                  <c:v>4.4072373120240411E-11</c:v>
                </c:pt>
                <c:pt idx="185">
                  <c:v>3.5040873237174133E-11</c:v>
                </c:pt>
                <c:pt idx="186">
                  <c:v>2.7856446348984487E-11</c:v>
                </c:pt>
                <c:pt idx="187">
                  <c:v>2.2142330671954072E-11</c:v>
                </c:pt>
                <c:pt idx="188">
                  <c:v>1.7598336697733553E-11</c:v>
                </c:pt>
                <c:pt idx="189">
                  <c:v>1.3985364696076908E-11</c:v>
                </c:pt>
                <c:pt idx="190">
                  <c:v>1.1113029630231135E-11</c:v>
                </c:pt>
                <c:pt idx="191">
                  <c:v>8.8297764900610553E-12</c:v>
                </c:pt>
                <c:pt idx="192">
                  <c:v>7.0149896184346666E-12</c:v>
                </c:pt>
                <c:pt idx="193">
                  <c:v>5.5726971793535552E-12</c:v>
                </c:pt>
                <c:pt idx="194">
                  <c:v>4.4265507132303471E-12</c:v>
                </c:pt>
                <c:pt idx="195">
                  <c:v>3.5158232410333199E-12</c:v>
                </c:pt>
                <c:pt idx="196">
                  <c:v>2.7922204942171216E-12</c:v>
                </c:pt>
                <c:pt idx="197">
                  <c:v>2.2173409230277175E-12</c:v>
                </c:pt>
                <c:pt idx="198">
                  <c:v>1.7606531013404409E-12</c:v>
                </c:pt>
                <c:pt idx="199">
                  <c:v>1.3978855727723007E-12</c:v>
                </c:pt>
                <c:pt idx="200">
                  <c:v>1.1097453460204651E-12</c:v>
                </c:pt>
                <c:pt idx="201">
                  <c:v>8.8089818028593733E-13</c:v>
                </c:pt>
                <c:pt idx="202">
                  <c:v>6.9915733901751746E-13</c:v>
                </c:pt>
                <c:pt idx="203">
                  <c:v>5.5483830527431777E-13</c:v>
                </c:pt>
                <c:pt idx="204">
                  <c:v>4.4024558674861071E-13</c:v>
                </c:pt>
                <c:pt idx="205">
                  <c:v>3.4926462859785733E-13</c:v>
                </c:pt>
                <c:pt idx="206">
                  <c:v>2.7703734746092795E-13</c:v>
                </c:pt>
                <c:pt idx="207">
                  <c:v>2.1970418082048796E-13</c:v>
                </c:pt>
                <c:pt idx="208">
                  <c:v>1.741990368496736E-13</c:v>
                </c:pt>
                <c:pt idx="209">
                  <c:v>1.3808631080224944E-13</c:v>
                </c:pt>
                <c:pt idx="210">
                  <c:v>1.0943134859995999E-13</c:v>
                </c:pt>
                <c:pt idx="211">
                  <c:v>8.6697501376896171E-14</c:v>
                </c:pt>
                <c:pt idx="212">
                  <c:v>6.8664318053760896E-14</c:v>
                </c:pt>
                <c:pt idx="213">
                  <c:v>5.4362539709342582E-14</c:v>
                </c:pt>
                <c:pt idx="214">
                  <c:v>4.3022447956772685E-14</c:v>
                </c:pt>
                <c:pt idx="215">
                  <c:v>3.4032826249121867E-14</c:v>
                </c:pt>
                <c:pt idx="216">
                  <c:v>2.6908355114162557E-14</c:v>
                </c:pt>
                <c:pt idx="217">
                  <c:v>2.1263709292302576E-14</c:v>
                </c:pt>
                <c:pt idx="218">
                  <c:v>1.6792980150455875E-14</c:v>
                </c:pt>
                <c:pt idx="219">
                  <c:v>1.3253329298110874E-14</c:v>
                </c:pt>
                <c:pt idx="220">
                  <c:v>1.0452003948478506E-14</c:v>
                </c:pt>
                <c:pt idx="221">
                  <c:v>8.236023111106571E-15</c:v>
                </c:pt>
                <c:pt idx="222">
                  <c:v>6.4839856117542845E-15</c:v>
                </c:pt>
                <c:pt idx="223">
                  <c:v>5.0995637191349435E-15</c:v>
                </c:pt>
                <c:pt idx="224">
                  <c:v>4.0063357882359172E-15</c:v>
                </c:pt>
                <c:pt idx="225">
                  <c:v>3.1436825553615115E-15</c:v>
                </c:pt>
                <c:pt idx="226">
                  <c:v>2.4635283169482647E-15</c:v>
                </c:pt>
                <c:pt idx="227">
                  <c:v>1.9277531947666088E-15</c:v>
                </c:pt>
                <c:pt idx="228">
                  <c:v>1.5061384209867987E-15</c:v>
                </c:pt>
                <c:pt idx="229">
                  <c:v>1.1747349648801452E-15</c:v>
                </c:pt>
                <c:pt idx="230">
                  <c:v>9.14568376557899E-16</c:v>
                </c:pt>
                <c:pt idx="231">
                  <c:v>7.1061064058962176E-16</c:v>
                </c:pt>
                <c:pt idx="232">
                  <c:v>5.5096406607900635E-16</c:v>
                </c:pt>
                <c:pt idx="233">
                  <c:v>4.2621354677941449E-16</c:v>
                </c:pt>
                <c:pt idx="234">
                  <c:v>3.289125066826834E-16</c:v>
                </c:pt>
                <c:pt idx="235">
                  <c:v>2.531749812937567E-16</c:v>
                </c:pt>
                <c:pt idx="236">
                  <c:v>1.9435195243816803E-16</c:v>
                </c:pt>
                <c:pt idx="237">
                  <c:v>1.487745568474774E-16</c:v>
                </c:pt>
                <c:pt idx="238">
                  <c:v>1.1355036580593738E-16</c:v>
                </c:pt>
                <c:pt idx="239">
                  <c:v>8.6401775359199663E-17</c:v>
                </c:pt>
                <c:pt idx="240">
                  <c:v>6.5537805267362675E-17</c:v>
                </c:pt>
                <c:pt idx="241">
                  <c:v>4.9552400076530673E-17</c:v>
                </c:pt>
                <c:pt idx="242">
                  <c:v>3.7343752580408422E-17</c:v>
                </c:pt>
                <c:pt idx="243">
                  <c:v>2.8050303992749364E-17</c:v>
                </c:pt>
                <c:pt idx="244">
                  <c:v>2.0999976139026882E-17</c:v>
                </c:pt>
                <c:pt idx="245">
                  <c:v>1.5669906308636082E-17</c:v>
                </c:pt>
                <c:pt idx="246">
                  <c:v>1.1654522743911388E-17</c:v>
                </c:pt>
                <c:pt idx="247">
                  <c:v>8.6402480784925839E-18</c:v>
                </c:pt>
                <c:pt idx="248">
                  <c:v>6.3854733645427775E-18</c:v>
                </c:pt>
                <c:pt idx="249">
                  <c:v>4.7047259030623766E-18</c:v>
                </c:pt>
                <c:pt idx="250">
                  <c:v>3.4561754136933416E-18</c:v>
                </c:pt>
                <c:pt idx="251">
                  <c:v>2.5317976291293869E-18</c:v>
                </c:pt>
                <c:pt idx="252">
                  <c:v>1.8496521922108555E-18</c:v>
                </c:pt>
                <c:pt idx="253">
                  <c:v>1.3478407610514363E-18</c:v>
                </c:pt>
                <c:pt idx="254">
                  <c:v>9.7979780229956376E-19</c:v>
                </c:pt>
                <c:pt idx="255">
                  <c:v>7.1063560782371863E-19</c:v>
                </c:pt>
                <c:pt idx="256">
                  <c:v>5.1432041758809175E-19</c:v>
                </c:pt>
                <c:pt idx="257">
                  <c:v>3.7150109053238264E-19</c:v>
                </c:pt>
                <c:pt idx="258">
                  <c:v>2.6784776130810304E-19</c:v>
                </c:pt>
                <c:pt idx="259">
                  <c:v>1.9278705295787759E-19</c:v>
                </c:pt>
                <c:pt idx="260">
                  <c:v>1.3854399284471927E-19</c:v>
                </c:pt>
                <c:pt idx="261">
                  <c:v>9.9419824854243526E-20</c:v>
                </c:pt>
                <c:pt idx="262">
                  <c:v>7.1250241027979092E-20</c:v>
                </c:pt>
                <c:pt idx="263">
                  <c:v>5.1000833629719173E-20</c:v>
                </c:pt>
                <c:pt idx="264">
                  <c:v>3.6466342306992574E-20</c:v>
                </c:pt>
                <c:pt idx="265">
                  <c:v>2.6047998359916942E-20</c:v>
                </c:pt>
                <c:pt idx="266">
                  <c:v>1.858933345678816E-20</c:v>
                </c:pt>
                <c:pt idx="267">
                  <c:v>1.3255545674379359E-20</c:v>
                </c:pt>
                <c:pt idx="268">
                  <c:v>9.4451702823886732E-21</c:v>
                </c:pt>
                <c:pt idx="269">
                  <c:v>6.7256086158918208E-21</c:v>
                </c:pt>
                <c:pt idx="270">
                  <c:v>4.7862078416971827E-21</c:v>
                </c:pt>
                <c:pt idx="271">
                  <c:v>3.4042050185895569E-21</c:v>
                </c:pt>
                <c:pt idx="272">
                  <c:v>2.4200688508365922E-21</c:v>
                </c:pt>
                <c:pt idx="273">
                  <c:v>1.7196856904575226E-21</c:v>
                </c:pt>
                <c:pt idx="274">
                  <c:v>1.2215162007625812E-21</c:v>
                </c:pt>
                <c:pt idx="275">
                  <c:v>8.6735278203348706E-22</c:v>
                </c:pt>
                <c:pt idx="276">
                  <c:v>6.1567935849027728E-22</c:v>
                </c:pt>
                <c:pt idx="277">
                  <c:v>4.3690800631402231E-22</c:v>
                </c:pt>
                <c:pt idx="278">
                  <c:v>3.0996659893332924E-22</c:v>
                </c:pt>
                <c:pt idx="279">
                  <c:v>2.1985729219855843E-22</c:v>
                </c:pt>
                <c:pt idx="280">
                  <c:v>1.5591157315218995E-22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Example!$H$2</c:f>
              <c:strCache>
                <c:ptCount val="1"/>
                <c:pt idx="0">
                  <c:v>[H_H₂PO₄⁻]</c:v>
                </c:pt>
              </c:strCache>
            </c:strRef>
          </c:tx>
          <c:marker>
            <c:symbol val="none"/>
          </c:marker>
          <c:dLbls>
            <c:dLbl>
              <c:idx val="14"/>
              <c:layout>
                <c:manualLayout>
                  <c:x val="0.47543160690571051"/>
                  <c:y val="7.7406858064773734E-3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rgbClr val="FF0000"/>
                        </a:solidFill>
                      </a:rPr>
                      <a:t>[H_H₂PO₄⁻]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Example!$H$3:$H$283</c:f>
              <c:numCache>
                <c:formatCode>0.00E+00</c:formatCode>
                <c:ptCount val="281"/>
                <c:pt idx="0">
                  <c:v>3.5148457182606344E-4</c:v>
                </c:pt>
                <c:pt idx="1">
                  <c:v>3.9403419229667883E-4</c:v>
                </c:pt>
                <c:pt idx="2">
                  <c:v>4.4168891218073755E-4</c:v>
                </c:pt>
                <c:pt idx="3">
                  <c:v>4.9504950451365016E-4</c:v>
                </c:pt>
                <c:pt idx="4">
                  <c:v>5.5478444269981529E-4</c:v>
                </c:pt>
                <c:pt idx="5">
                  <c:v>6.2163676185495202E-4</c:v>
                </c:pt>
                <c:pt idx="6">
                  <c:v>6.9643141585147778E-4</c:v>
                </c:pt>
                <c:pt idx="7">
                  <c:v>7.8008311037233821E-4</c:v>
                </c:pt>
                <c:pt idx="8">
                  <c:v>8.7360457232253913E-4</c:v>
                </c:pt>
                <c:pt idx="9">
                  <c:v>9.7811519022638314E-4</c:v>
                </c:pt>
                <c:pt idx="10">
                  <c:v>1.0948499276282413E-3</c:v>
                </c:pt>
                <c:pt idx="11">
                  <c:v>1.2251683707959909E-3</c:v>
                </c:pt>
                <c:pt idx="12">
                  <c:v>1.3705637219284452E-3</c:v>
                </c:pt>
                <c:pt idx="13">
                  <c:v>1.5326714883445514E-3</c:v>
                </c:pt>
                <c:pt idx="14">
                  <c:v>1.7132775456766558E-3</c:v>
                </c:pt>
                <c:pt idx="15">
                  <c:v>1.9143251681074645E-3</c:v>
                </c:pt>
                <c:pt idx="16">
                  <c:v>2.1379205209342013E-3</c:v>
                </c:pt>
                <c:pt idx="17">
                  <c:v>2.3863360008365125E-3</c:v>
                </c:pt>
                <c:pt idx="18">
                  <c:v>2.6620106890698522E-3</c:v>
                </c:pt>
                <c:pt idx="19">
                  <c:v>2.9675470560950514E-3</c:v>
                </c:pt>
                <c:pt idx="20">
                  <c:v>3.3057029289618798E-3</c:v>
                </c:pt>
                <c:pt idx="21">
                  <c:v>3.679377614197823E-3</c:v>
                </c:pt>
                <c:pt idx="22">
                  <c:v>4.0915909717987543E-3</c:v>
                </c:pt>
                <c:pt idx="23">
                  <c:v>4.5454541771690676E-3</c:v>
                </c:pt>
                <c:pt idx="24">
                  <c:v>5.0441309089709896E-3</c:v>
                </c:pt>
                <c:pt idx="25">
                  <c:v>5.5907877874892126E-3</c:v>
                </c:pt>
                <c:pt idx="26">
                  <c:v>6.1885330891615848E-3</c:v>
                </c:pt>
                <c:pt idx="27">
                  <c:v>6.840343108299317E-3</c:v>
                </c:pt>
                <c:pt idx="28">
                  <c:v>7.5489760541983227E-3</c:v>
                </c:pt>
                <c:pt idx="29">
                  <c:v>8.3168740807416132E-3</c:v>
                </c:pt>
                <c:pt idx="30">
                  <c:v>9.1460549519134151E-3</c:v>
                </c:pt>
                <c:pt idx="31">
                  <c:v>1.0037995934121236E-2</c:v>
                </c:pt>
                <c:pt idx="32">
                  <c:v>1.0993513728740287E-2</c:v>
                </c:pt>
                <c:pt idx="33">
                  <c:v>1.2012645533537585E-2</c:v>
                </c:pt>
                <c:pt idx="34">
                  <c:v>1.3094537528450332E-2</c:v>
                </c:pt>
                <c:pt idx="35">
                  <c:v>1.4237348063243166E-2</c:v>
                </c:pt>
                <c:pt idx="36">
                  <c:v>1.543817340248904E-2</c:v>
                </c:pt>
                <c:pt idx="37">
                  <c:v>1.6693003876560381E-2</c:v>
                </c:pt>
                <c:pt idx="38">
                  <c:v>1.7996717544708288E-2</c:v>
                </c:pt>
                <c:pt idx="39">
                  <c:v>1.9343116911555828E-2</c:v>
                </c:pt>
                <c:pt idx="40">
                  <c:v>2.0725011863736195E-2</c:v>
                </c:pt>
                <c:pt idx="41">
                  <c:v>2.2134348942976865E-2</c:v>
                </c:pt>
                <c:pt idx="42">
                  <c:v>2.3562383605085887E-2</c:v>
                </c:pt>
                <c:pt idx="43">
                  <c:v>2.4999888594129188E-2</c:v>
                </c:pt>
                <c:pt idx="44">
                  <c:v>2.6437388406773146E-2</c:v>
                </c:pt>
                <c:pt idx="45">
                  <c:v>2.7865407441838037E-2</c:v>
                </c:pt>
                <c:pt idx="46">
                  <c:v>2.9274718149887358E-2</c:v>
                </c:pt>
                <c:pt idx="47">
                  <c:v>3.0656575497562517E-2</c:v>
                </c:pt>
                <c:pt idx="48">
                  <c:v>3.2002925341377012E-2</c:v>
                </c:pt>
                <c:pt idx="49">
                  <c:v>3.3306576685436136E-2</c:v>
                </c:pt>
                <c:pt idx="50">
                  <c:v>3.4561330951744351E-2</c:v>
                </c:pt>
                <c:pt idx="51">
                  <c:v>3.5762064911875668E-2</c:v>
                </c:pt>
                <c:pt idx="52">
                  <c:v>3.6904767395633455E-2</c:v>
                </c:pt>
                <c:pt idx="53">
                  <c:v>3.7986532942809362E-2</c:v>
                </c:pt>
                <c:pt idx="54">
                  <c:v>3.9005517938827443E-2</c:v>
                </c:pt>
                <c:pt idx="55">
                  <c:v>3.9960866339900675E-2</c:v>
                </c:pt>
                <c:pt idx="56">
                  <c:v>4.0852612836015122E-2</c:v>
                </c:pt>
                <c:pt idx="57">
                  <c:v>4.168157130687055E-2</c:v>
                </c:pt>
                <c:pt idx="58">
                  <c:v>4.2449215848011111E-2</c:v>
                </c:pt>
                <c:pt idx="59">
                  <c:v>4.3157560662319218E-2</c:v>
                </c:pt>
                <c:pt idx="60">
                  <c:v>4.3809043905187015E-2</c:v>
                </c:pt>
                <c:pt idx="61">
                  <c:v>4.440641929636531E-2</c:v>
                </c:pt>
                <c:pt idx="62">
                  <c:v>4.4952658088877509E-2</c:v>
                </c:pt>
                <c:pt idx="63">
                  <c:v>4.5450862897796596E-2</c:v>
                </c:pt>
                <c:pt idx="64">
                  <c:v>4.5904193985234897E-2</c:v>
                </c:pt>
                <c:pt idx="65">
                  <c:v>4.6315807888857224E-2</c:v>
                </c:pt>
                <c:pt idx="66">
                  <c:v>4.6688807763900185E-2</c:v>
                </c:pt>
                <c:pt idx="67">
                  <c:v>4.7026204463145996E-2</c:v>
                </c:pt>
                <c:pt idx="68">
                  <c:v>4.7330887178082676E-2</c:v>
                </c:pt>
                <c:pt idx="69">
                  <c:v>4.7605602377650574E-2</c:v>
                </c:pt>
                <c:pt idx="70">
                  <c:v>4.7852939779662006E-2</c:v>
                </c:pt>
                <c:pt idx="71">
                  <c:v>4.807532414851088E-2</c:v>
                </c:pt>
                <c:pt idx="72">
                  <c:v>4.8275011809702097E-2</c:v>
                </c:pt>
                <c:pt idx="73">
                  <c:v>4.8454090890032192E-2</c:v>
                </c:pt>
                <c:pt idx="74">
                  <c:v>4.8614484419149978E-2</c:v>
                </c:pt>
                <c:pt idx="75">
                  <c:v>4.8757955554610939E-2</c:v>
                </c:pt>
                <c:pt idx="76">
                  <c:v>4.8886114312330003E-2</c:v>
                </c:pt>
                <c:pt idx="77">
                  <c:v>4.9000425293840633E-2</c:v>
                </c:pt>
                <c:pt idx="78">
                  <c:v>4.910221599907566E-2</c:v>
                </c:pt>
                <c:pt idx="79">
                  <c:v>4.9192685397869501E-2</c:v>
                </c:pt>
                <c:pt idx="80">
                  <c:v>4.927291250528449E-2</c:v>
                </c:pt>
                <c:pt idx="81">
                  <c:v>4.9343864765975999E-2</c:v>
                </c:pt>
                <c:pt idx="82">
                  <c:v>4.9406406102232542E-2</c:v>
                </c:pt>
                <c:pt idx="83">
                  <c:v>4.9461304520301126E-2</c:v>
                </c:pt>
                <c:pt idx="84">
                  <c:v>4.9509239201397763E-2</c:v>
                </c:pt>
                <c:pt idx="85">
                  <c:v>4.955080702862627E-2</c:v>
                </c:pt>
                <c:pt idx="86">
                  <c:v>4.9586528520001928E-2</c:v>
                </c:pt>
                <c:pt idx="87">
                  <c:v>4.9616853151904228E-2</c:v>
                </c:pt>
                <c:pt idx="88">
                  <c:v>4.9642164067441347E-2</c:v>
                </c:pt>
                <c:pt idx="89">
                  <c:v>4.9662782171151762E-2</c:v>
                </c:pt>
                <c:pt idx="90">
                  <c:v>4.9678969615836358E-2</c:v>
                </c:pt>
                <c:pt idx="91">
                  <c:v>4.9690932689645792E-2</c:v>
                </c:pt>
                <c:pt idx="92">
                  <c:v>4.9698824112289902E-2</c:v>
                </c:pt>
                <c:pt idx="93">
                  <c:v>4.9702744748765251E-2</c:v>
                </c:pt>
                <c:pt idx="94">
                  <c:v>4.9702744747625094E-2</c:v>
                </c:pt>
                <c:pt idx="95">
                  <c:v>4.9698824108809249E-2</c:v>
                </c:pt>
                <c:pt idx="96">
                  <c:v>4.969093268364104E-2</c:v>
                </c:pt>
                <c:pt idx="97">
                  <c:v>4.9678969606990864E-2</c:v>
                </c:pt>
                <c:pt idx="98">
                  <c:v>4.9662782158999511E-2</c:v>
                </c:pt>
                <c:pt idx="99">
                  <c:v>4.9642164051342808E-2</c:v>
                </c:pt>
                <c:pt idx="100">
                  <c:v>4.96168531310133E-2</c:v>
                </c:pt>
                <c:pt idx="101">
                  <c:v>4.9586528493222475E-2</c:v>
                </c:pt>
                <c:pt idx="102">
                  <c:v>4.9550806994555788E-2</c:v>
                </c:pt>
                <c:pt idx="103">
                  <c:v>4.9509239158255773E-2</c:v>
                </c:pt>
                <c:pt idx="104">
                  <c:v>4.9461304465838629E-2</c:v>
                </c:pt>
                <c:pt idx="105">
                  <c:v>4.9406406033618303E-2</c:v>
                </c:pt>
                <c:pt idx="106">
                  <c:v>4.9343864679654161E-2</c:v>
                </c:pt>
                <c:pt idx="107">
                  <c:v>4.927291239679718E-2</c:v>
                </c:pt>
                <c:pt idx="108">
                  <c:v>4.9192685261636004E-2</c:v>
                </c:pt>
                <c:pt idx="109">
                  <c:v>4.910221582811862E-2</c:v>
                </c:pt>
                <c:pt idx="110">
                  <c:v>4.9000425079446991E-2</c:v>
                </c:pt>
                <c:pt idx="111">
                  <c:v>4.8886114043632516E-2</c:v>
                </c:pt>
                <c:pt idx="112">
                  <c:v>4.8757955218072836E-2</c:v>
                </c:pt>
                <c:pt idx="113">
                  <c:v>4.8614483997932251E-2</c:v>
                </c:pt>
                <c:pt idx="114">
                  <c:v>4.8454090363219356E-2</c:v>
                </c:pt>
                <c:pt idx="115">
                  <c:v>4.8275011151357995E-2</c:v>
                </c:pt>
                <c:pt idx="116">
                  <c:v>4.8075323326532006E-2</c:v>
                </c:pt>
                <c:pt idx="117">
                  <c:v>4.7852938754391346E-2</c:v>
                </c:pt>
                <c:pt idx="118">
                  <c:v>4.7605601100210254E-2</c:v>
                </c:pt>
                <c:pt idx="119">
                  <c:v>4.733088558838041E-2</c:v>
                </c:pt>
                <c:pt idx="120">
                  <c:v>4.7026202487506809E-2</c:v>
                </c:pt>
                <c:pt idx="121">
                  <c:v>4.6688805312274595E-2</c:v>
                </c:pt>
                <c:pt idx="122">
                  <c:v>4.6315804851558076E-2</c:v>
                </c:pt>
                <c:pt idx="123">
                  <c:v>4.5904190229161E-2</c:v>
                </c:pt>
                <c:pt idx="124">
                  <c:v>4.5450858262112238E-2</c:v>
                </c:pt>
                <c:pt idx="125">
                  <c:v>4.4952652380134878E-2</c:v>
                </c:pt>
                <c:pt idx="126">
                  <c:v>4.4406412283083528E-2</c:v>
                </c:pt>
                <c:pt idx="127">
                  <c:v>4.3809035311938666E-2</c:v>
                </c:pt>
                <c:pt idx="128">
                  <c:v>4.3157550163423916E-2</c:v>
                </c:pt>
                <c:pt idx="129">
                  <c:v>4.2449203060996366E-2</c:v>
                </c:pt>
                <c:pt idx="130">
                  <c:v>4.1681555785932356E-2</c:v>
                </c:pt>
                <c:pt idx="131">
                  <c:v>4.0852594065791274E-2</c:v>
                </c:pt>
                <c:pt idx="132">
                  <c:v>3.9960843729954676E-2</c:v>
                </c:pt>
                <c:pt idx="133">
                  <c:v>3.9005490819321031E-2</c:v>
                </c:pt>
                <c:pt idx="134">
                  <c:v>3.79865005619082E-2</c:v>
                </c:pt>
                <c:pt idx="135">
                  <c:v>3.6904728919229017E-2</c:v>
                </c:pt>
                <c:pt idx="136">
                  <c:v>3.5762019426203995E-2</c:v>
                </c:pt>
                <c:pt idx="137">
                  <c:v>3.4561277469424528E-2</c:v>
                </c:pt>
                <c:pt idx="138">
                  <c:v>3.3306514155329196E-2</c:v>
                </c:pt>
                <c:pt idx="139">
                  <c:v>3.2002852662474095E-2</c:v>
                </c:pt>
                <c:pt idx="140">
                  <c:v>3.0656491536856081E-2</c:v>
                </c:pt>
                <c:pt idx="141">
                  <c:v>2.9274621763876064E-2</c:v>
                </c:pt>
                <c:pt idx="142">
                  <c:v>2.7865297500991839E-2</c:v>
                </c:pt>
                <c:pt idx="143">
                  <c:v>2.6437263821975723E-2</c:v>
                </c:pt>
                <c:pt idx="144">
                  <c:v>2.4999748343859714E-2</c:v>
                </c:pt>
                <c:pt idx="145">
                  <c:v>2.3562226761938851E-2</c:v>
                </c:pt>
                <c:pt idx="146">
                  <c:v>2.2134174698075063E-2</c:v>
                </c:pt>
                <c:pt idx="147">
                  <c:v>2.072481954768185E-2</c:v>
                </c:pt>
                <c:pt idx="148">
                  <c:v>1.9342906010782143E-2</c:v>
                </c:pt>
                <c:pt idx="149">
                  <c:v>1.7996487712415517E-2</c:v>
                </c:pt>
                <c:pt idx="150">
                  <c:v>1.6692754937809081E-2</c:v>
                </c:pt>
                <c:pt idx="151">
                  <c:v>1.5437905353432094E-2</c:v>
                </c:pt>
                <c:pt idx="152">
                  <c:v>1.42370610648632E-2</c:v>
                </c:pt>
                <c:pt idx="153">
                  <c:v>1.3094231895490248E-2</c:v>
                </c:pt>
                <c:pt idx="154">
                  <c:v>1.2012321719544236E-2</c:v>
                </c:pt>
                <c:pt idx="155">
                  <c:v>1.0993172308272146E-2</c:v>
                </c:pt>
                <c:pt idx="156">
                  <c:v>1.0037637583202905E-2</c:v>
                </c:pt>
                <c:pt idx="157">
                  <c:v>9.1456804277662961E-3</c:v>
                </c:pt>
                <c:pt idx="158">
                  <c:v>8.3164842017012866E-3</c:v>
                </c:pt>
                <c:pt idx="159">
                  <c:v>7.548571680568418E-3</c:v>
                </c:pt>
                <c:pt idx="160">
                  <c:v>6.8399251247117099E-3</c:v>
                </c:pt>
                <c:pt idx="161">
                  <c:v>6.1881023888323361E-3</c:v>
                </c:pt>
                <c:pt idx="162">
                  <c:v>5.5903452585935702E-3</c:v>
                </c:pt>
                <c:pt idx="163">
                  <c:v>5.0436774232181158E-3</c:v>
                </c:pt>
                <c:pt idx="164">
                  <c:v>4.5449905805426231E-3</c:v>
                </c:pt>
                <c:pt idx="165">
                  <c:v>4.0911180773440178E-3</c:v>
                </c:pt>
                <c:pt idx="166">
                  <c:v>3.6788961966778607E-3</c:v>
                </c:pt>
                <c:pt idx="167">
                  <c:v>3.305213721170579E-3</c:v>
                </c:pt>
                <c:pt idx="168">
                  <c:v>2.9670507465997639E-3</c:v>
                </c:pt>
                <c:pt idx="169">
                  <c:v>2.6615079211559983E-3</c:v>
                </c:pt>
                <c:pt idx="170">
                  <c:v>2.3858273724368688E-3</c:v>
                </c:pt>
                <c:pt idx="171">
                  <c:v>2.1374065853429752E-3</c:v>
                </c:pt>
                <c:pt idx="172">
                  <c:v>1.9138064353007443E-3</c:v>
                </c:pt>
                <c:pt idx="173">
                  <c:v>1.7127544840839827E-3</c:v>
                </c:pt>
                <c:pt idx="174">
                  <c:v>1.5321445269396734E-3</c:v>
                </c:pt>
                <c:pt idx="175">
                  <c:v>1.3700332525295013E-3</c:v>
                </c:pt>
                <c:pt idx="176">
                  <c:v>1.2246347504857686E-3</c:v>
                </c:pt>
                <c:pt idx="177">
                  <c:v>1.0943134812233496E-3</c:v>
                </c:pt>
                <c:pt idx="178">
                  <c:v>9.7757621274003931E-4</c:v>
                </c:pt>
                <c:pt idx="179">
                  <c:v>8.7306333137920444E-4</c:v>
                </c:pt>
                <c:pt idx="180">
                  <c:v>7.7953984854376964E-4</c:v>
                </c:pt>
                <c:pt idx="181">
                  <c:v>6.9588635289312374E-4</c:v>
                </c:pt>
                <c:pt idx="182">
                  <c:v>6.2109009682919465E-4</c:v>
                </c:pt>
                <c:pt idx="183">
                  <c:v>5.5423635597861545E-4</c:v>
                </c:pt>
                <c:pt idx="184">
                  <c:v>4.9450015965791063E-4</c:v>
                </c:pt>
                <c:pt idx="185">
                  <c:v>4.4113845769736307E-4</c:v>
                </c:pt>
                <c:pt idx="186">
                  <c:v>3.9348276327709784E-4</c:v>
                </c:pt>
                <c:pt idx="187">
                  <c:v>3.5093229147202748E-4</c:v>
                </c:pt>
                <c:pt idx="188">
                  <c:v>3.1294759800511857E-4</c:v>
                </c:pt>
                <c:pt idx="189">
                  <c:v>2.7904471139178407E-4</c:v>
                </c:pt>
                <c:pt idx="190">
                  <c:v>2.4878974346734744E-4</c:v>
                </c:pt>
                <c:pt idx="191">
                  <c:v>2.2179395758646685E-4</c:v>
                </c:pt>
                <c:pt idx="192">
                  <c:v>1.9770927003593679E-4</c:v>
                </c:pt>
                <c:pt idx="193">
                  <c:v>1.762241579715318E-4</c:v>
                </c:pt>
                <c:pt idx="194">
                  <c:v>1.570599461175571E-4</c:v>
                </c:pt>
                <c:pt idx="195">
                  <c:v>1.3996744426540131E-4</c:v>
                </c:pt>
                <c:pt idx="196">
                  <c:v>1.247239080434454E-4</c:v>
                </c:pt>
                <c:pt idx="197">
                  <c:v>1.1113029632208171E-4</c:v>
                </c:pt>
                <c:pt idx="198">
                  <c:v>9.9008799820829465E-5</c:v>
                </c:pt>
                <c:pt idx="199">
                  <c:v>8.8200616888359787E-5</c:v>
                </c:pt>
                <c:pt idx="200">
                  <c:v>7.8563953945511776E-5</c:v>
                </c:pt>
                <c:pt idx="201">
                  <c:v>6.9972229651837328E-5</c:v>
                </c:pt>
                <c:pt idx="202">
                  <c:v>6.231246343024681E-5</c:v>
                </c:pt>
                <c:pt idx="203">
                  <c:v>5.5483830527432984E-5</c:v>
                </c:pt>
                <c:pt idx="204">
                  <c:v>4.9396367275694855E-5</c:v>
                </c:pt>
                <c:pt idx="205">
                  <c:v>4.3969811638270521E-5</c:v>
                </c:pt>
                <c:pt idx="206">
                  <c:v>3.9132565455127035E-5</c:v>
                </c:pt>
                <c:pt idx="207">
                  <c:v>3.4820766053764655E-5</c:v>
                </c:pt>
                <c:pt idx="208">
                  <c:v>3.0977456047839532E-5</c:v>
                </c:pt>
                <c:pt idx="209">
                  <c:v>2.7551841215681702E-5</c:v>
                </c:pt>
                <c:pt idx="210">
                  <c:v>2.4498627333277937E-5</c:v>
                </c:pt>
                <c:pt idx="211">
                  <c:v>2.1777427735441615E-5</c:v>
                </c:pt>
                <c:pt idx="212">
                  <c:v>1.9352234198964042E-5</c:v>
                </c:pt>
                <c:pt idx="213">
                  <c:v>1.7190944487287699E-5</c:v>
                </c:pt>
                <c:pt idx="214">
                  <c:v>1.5264940572668231E-5</c:v>
                </c:pt>
                <c:pt idx="215">
                  <c:v>1.3548712163977256E-5</c:v>
                </c:pt>
                <c:pt idx="216">
                  <c:v>1.2019520721268381E-5</c:v>
                </c:pt>
                <c:pt idx="217">
                  <c:v>1.0657099636864124E-5</c:v>
                </c:pt>
                <c:pt idx="218">
                  <c:v>9.4433867117030169E-6</c:v>
                </c:pt>
                <c:pt idx="219">
                  <c:v>8.3622854594579808E-6</c:v>
                </c:pt>
                <c:pt idx="220">
                  <c:v>7.3994521336920869E-6</c:v>
                </c:pt>
                <c:pt idx="221">
                  <c:v>6.5421056989940005E-6</c:v>
                </c:pt>
                <c:pt idx="222">
                  <c:v>5.7788582593220167E-6</c:v>
                </c:pt>
                <c:pt idx="223">
                  <c:v>5.0995637191352208E-6</c:v>
                </c:pt>
                <c:pt idx="224">
                  <c:v>4.4951826885313527E-6</c:v>
                </c:pt>
                <c:pt idx="225">
                  <c:v>3.9576618555588576E-6</c:v>
                </c:pt>
                <c:pt idx="226">
                  <c:v>3.479826239930933E-6</c:v>
                </c:pt>
                <c:pt idx="227">
                  <c:v>3.0552829151309472E-6</c:v>
                </c:pt>
                <c:pt idx="228">
                  <c:v>2.6783349427095262E-6</c:v>
                </c:pt>
                <c:pt idx="229">
                  <c:v>2.3439044055017945E-6</c:v>
                </c:pt>
                <c:pt idx="230">
                  <c:v>2.0474635572664322E-6</c:v>
                </c:pt>
                <c:pt idx="231">
                  <c:v>1.7849732261835219E-6</c:v>
                </c:pt>
                <c:pt idx="232">
                  <c:v>1.5528277195772395E-6</c:v>
                </c:pt>
                <c:pt idx="233">
                  <c:v>1.3478055774417682E-6</c:v>
                </c:pt>
                <c:pt idx="234">
                  <c:v>1.1670256125740236E-6</c:v>
                </c:pt>
                <c:pt idx="235">
                  <c:v>1.0079077545779953E-6</c:v>
                </c:pt>
                <c:pt idx="236">
                  <c:v>8.6813828256640601E-7</c:v>
                </c:pt>
                <c:pt idx="237">
                  <c:v>7.4563908580516306E-7</c:v>
                </c:pt>
                <c:pt idx="238">
                  <c:v>6.3854063183164756E-7</c:v>
                </c:pt>
                <c:pt idx="239">
                  <c:v>5.4515834739019195E-7</c:v>
                </c:pt>
                <c:pt idx="240">
                  <c:v>4.6397212956821759E-7</c:v>
                </c:pt>
                <c:pt idx="241">
                  <c:v>3.936087047914525E-7</c:v>
                </c:pt>
                <c:pt idx="242">
                  <c:v>3.328265452072632E-7</c:v>
                </c:pt>
                <c:pt idx="243">
                  <c:v>2.8050303992751798E-7</c:v>
                </c:pt>
                <c:pt idx="244">
                  <c:v>2.3562360767891141E-7</c:v>
                </c:pt>
                <c:pt idx="245">
                  <c:v>1.9727243252377481E-7</c:v>
                </c:pt>
                <c:pt idx="246">
                  <c:v>1.6462450940436151E-7</c:v>
                </c:pt>
                <c:pt idx="247">
                  <c:v>1.3693870360779393E-7</c:v>
                </c:pt>
                <c:pt idx="248">
                  <c:v>1.1355155807519466E-7</c:v>
                </c:pt>
                <c:pt idx="249">
                  <c:v>9.3871622966391973E-8</c:v>
                </c:pt>
                <c:pt idx="250">
                  <c:v>7.7374129572362218E-8</c:v>
                </c:pt>
                <c:pt idx="251">
                  <c:v>6.3595881119388646E-8</c:v>
                </c:pt>
                <c:pt idx="252">
                  <c:v>5.2130281673034828E-8</c:v>
                </c:pt>
                <c:pt idx="253">
                  <c:v>4.2622467281377439E-8</c:v>
                </c:pt>
                <c:pt idx="254">
                  <c:v>3.4764537899755337E-8</c:v>
                </c:pt>
                <c:pt idx="255">
                  <c:v>2.8290913112529542E-8</c:v>
                </c:pt>
                <c:pt idx="256">
                  <c:v>2.2973849164485708E-8</c:v>
                </c:pt>
                <c:pt idx="257">
                  <c:v>1.861916038534601E-8</c:v>
                </c:pt>
                <c:pt idx="258">
                  <c:v>1.5062186504328372E-8</c:v>
                </c:pt>
                <c:pt idx="259">
                  <c:v>1.2164040698447859E-8</c:v>
                </c:pt>
                <c:pt idx="260">
                  <c:v>9.8081635686176428E-9</c:v>
                </c:pt>
                <c:pt idx="261">
                  <c:v>7.8971973973077699E-9</c:v>
                </c:pt>
                <c:pt idx="262">
                  <c:v>6.3501844158449356E-9</c:v>
                </c:pt>
                <c:pt idx="263">
                  <c:v>5.1000833629725266E-9</c:v>
                </c:pt>
                <c:pt idx="264">
                  <c:v>4.0915909029343064E-9</c:v>
                </c:pt>
                <c:pt idx="265">
                  <c:v>3.2792487061676264E-9</c:v>
                </c:pt>
                <c:pt idx="266">
                  <c:v>2.6258131437228438E-9</c:v>
                </c:pt>
                <c:pt idx="267">
                  <c:v>2.1008624101683857E-9</c:v>
                </c:pt>
                <c:pt idx="268">
                  <c:v>1.6796151837485446E-9</c:v>
                </c:pt>
                <c:pt idx="269">
                  <c:v>1.3419353416520695E-9</c:v>
                </c:pt>
                <c:pt idx="270">
                  <c:v>1.0714984668790437E-9</c:v>
                </c:pt>
                <c:pt idx="271">
                  <c:v>8.5509763962730613E-10</c:v>
                </c:pt>
                <c:pt idx="272">
                  <c:v>6.82068074168355E-10</c:v>
                </c:pt>
                <c:pt idx="273">
                  <c:v>5.4381236414457985E-10</c:v>
                </c:pt>
                <c:pt idx="274">
                  <c:v>4.3341030319635162E-10</c:v>
                </c:pt>
                <c:pt idx="275">
                  <c:v>3.4529936192710385E-10</c:v>
                </c:pt>
                <c:pt idx="276">
                  <c:v>2.7501386746367636E-10</c:v>
                </c:pt>
                <c:pt idx="277">
                  <c:v>2.1897271503416281E-10</c:v>
                </c:pt>
                <c:pt idx="278">
                  <c:v>1.7430702800893893E-10</c:v>
                </c:pt>
                <c:pt idx="279">
                  <c:v>1.3872057325022855E-10</c:v>
                </c:pt>
                <c:pt idx="280">
                  <c:v>1.1037694094979203E-10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Example!$I$2</c:f>
              <c:strCache>
                <c:ptCount val="1"/>
                <c:pt idx="0">
                  <c:v>[I_HPO₄²⁻]</c:v>
                </c:pt>
              </c:strCache>
            </c:strRef>
          </c:tx>
          <c:marker>
            <c:symbol val="none"/>
          </c:marker>
          <c:dLbls>
            <c:dLbl>
              <c:idx val="111"/>
              <c:layout/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rgbClr val="FF0000"/>
                        </a:solidFill>
                      </a:rPr>
                      <a:t>[I_HPO₄²⁻]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Example!$I$3:$I$283</c:f>
              <c:numCache>
                <c:formatCode>0.00E+00</c:formatCode>
                <c:ptCount val="281"/>
                <c:pt idx="0">
                  <c:v>2.2177177206513062E-11</c:v>
                </c:pt>
                <c:pt idx="1">
                  <c:v>2.7895484533964233E-11</c:v>
                </c:pt>
                <c:pt idx="2">
                  <c:v>3.5084597390981328E-11</c:v>
                </c:pt>
                <c:pt idx="3">
                  <c:v>4.4121333532043648E-11</c:v>
                </c:pt>
                <c:pt idx="4">
                  <c:v>5.5478444269981501E-11</c:v>
                </c:pt>
                <c:pt idx="5">
                  <c:v>6.9748791867377078E-11</c:v>
                </c:pt>
                <c:pt idx="6">
                  <c:v>8.7675520698721622E-11</c:v>
                </c:pt>
                <c:pt idx="7">
                  <c:v>1.1018966813270231E-10</c:v>
                </c:pt>
                <c:pt idx="8">
                  <c:v>1.3845699395768939E-10</c:v>
                </c:pt>
                <c:pt idx="9">
                  <c:v>1.7393621034258806E-10</c:v>
                </c:pt>
                <c:pt idx="10">
                  <c:v>2.1845128011430335E-10</c:v>
                </c:pt>
                <c:pt idx="11">
                  <c:v>2.7428103300063163E-10</c:v>
                </c:pt>
                <c:pt idx="12">
                  <c:v>3.4427004166313292E-10</c:v>
                </c:pt>
                <c:pt idx="13">
                  <c:v>4.3196551619859679E-10</c:v>
                </c:pt>
                <c:pt idx="14">
                  <c:v>5.4178593083613982E-10</c:v>
                </c:pt>
                <c:pt idx="15">
                  <c:v>6.7922820099134338E-10</c:v>
                </c:pt>
                <c:pt idx="16">
                  <c:v>8.5112148945737383E-10</c:v>
                </c:pt>
                <c:pt idx="17">
                  <c:v>1.0659371369328172E-9</c:v>
                </c:pt>
                <c:pt idx="18">
                  <c:v>1.3341657731411482E-9</c:v>
                </c:pt>
                <c:pt idx="19">
                  <c:v>1.6687743440892105E-9</c:v>
                </c:pt>
                <c:pt idx="20">
                  <c:v>2.0857575416981847E-9</c:v>
                </c:pt>
                <c:pt idx="21">
                  <c:v>2.6047998711287165E-9</c:v>
                </c:pt>
                <c:pt idx="22">
                  <c:v>3.2500662338427119E-9</c:v>
                </c:pt>
                <c:pt idx="23">
                  <c:v>4.0511402996458859E-9</c:v>
                </c:pt>
                <c:pt idx="24">
                  <c:v>5.0441309089709912E-9</c:v>
                </c:pt>
                <c:pt idx="25">
                  <c:v>6.2729670716489441E-9</c:v>
                </c:pt>
                <c:pt idx="26">
                  <c:v>7.7909015676745842E-9</c:v>
                </c:pt>
                <c:pt idx="27">
                  <c:v>9.6622414585743052E-9</c:v>
                </c:pt>
                <c:pt idx="28">
                  <c:v>1.1964320758350892E-8</c:v>
                </c:pt>
                <c:pt idx="29">
                  <c:v>1.478972593366922E-8</c:v>
                </c:pt>
                <c:pt idx="30">
                  <c:v>1.8248778776187372E-8</c:v>
                </c:pt>
                <c:pt idx="31">
                  <c:v>2.2472273686580286E-8</c:v>
                </c:pt>
                <c:pt idx="32">
                  <c:v>2.761445796983705E-8</c:v>
                </c:pt>
                <c:pt idx="33">
                  <c:v>3.3856235131052555E-8</c:v>
                </c:pt>
                <c:pt idx="34">
                  <c:v>4.1408563496455017E-8</c:v>
                </c:pt>
                <c:pt idx="35">
                  <c:v>5.0516017200173972E-8</c:v>
                </c:pt>
                <c:pt idx="36">
                  <c:v>6.1460475317791805E-8</c:v>
                </c:pt>
                <c:pt idx="37">
                  <c:v>7.4564909353719576E-8</c:v>
                </c:pt>
                <c:pt idx="38">
                  <c:v>9.0197250806037602E-8</c:v>
                </c:pt>
                <c:pt idx="39">
                  <c:v>1.0877433997356178E-7</c:v>
                </c:pt>
                <c:pt idx="40">
                  <c:v>1.307659844986351E-7</c:v>
                </c:pt>
                <c:pt idx="41">
                  <c:v>1.5669919024267988E-7</c:v>
                </c:pt>
                <c:pt idx="42">
                  <c:v>1.8716266574924238E-7</c:v>
                </c:pt>
                <c:pt idx="43">
                  <c:v>2.228117416275677E-7</c:v>
                </c:pt>
                <c:pt idx="44">
                  <c:v>2.6437388406773144E-7</c:v>
                </c:pt>
                <c:pt idx="45">
                  <c:v>3.126550138638553E-7</c:v>
                </c:pt>
                <c:pt idx="46">
                  <c:v>3.6854686602005103E-7</c:v>
                </c:pt>
                <c:pt idx="47">
                  <c:v>4.3303563879869E-7</c:v>
                </c:pt>
                <c:pt idx="48">
                  <c:v>5.0721218512389597E-7</c:v>
                </c:pt>
                <c:pt idx="49">
                  <c:v>5.9228399538593393E-7</c:v>
                </c:pt>
                <c:pt idx="50">
                  <c:v>6.8958921203182861E-7</c:v>
                </c:pt>
                <c:pt idx="51">
                  <c:v>8.0061290677068947E-7</c:v>
                </c:pt>
                <c:pt idx="52">
                  <c:v>9.2700584479108515E-7</c:v>
                </c:pt>
                <c:pt idx="53">
                  <c:v>1.0706059606392839E-6</c:v>
                </c:pt>
                <c:pt idx="54">
                  <c:v>1.2334627800125045E-6</c:v>
                </c:pt>
                <c:pt idx="55">
                  <c:v>1.4178650422769995E-6</c:v>
                </c:pt>
                <c:pt idx="56">
                  <c:v>1.6263718105863378E-6</c:v>
                </c:pt>
                <c:pt idx="57">
                  <c:v>1.8618473997849351E-6</c:v>
                </c:pt>
                <c:pt idx="58">
                  <c:v>2.1275005060511531E-6</c:v>
                </c:pt>
                <c:pt idx="59">
                  <c:v>2.4269279854831321E-6</c:v>
                </c:pt>
                <c:pt idx="60">
                  <c:v>2.7641638006632811E-6</c:v>
                </c:pt>
                <c:pt idx="61">
                  <c:v>3.1437337340456045E-6</c:v>
                </c:pt>
                <c:pt idx="62">
                  <c:v>3.5707165545901995E-6</c:v>
                </c:pt>
                <c:pt idx="63">
                  <c:v>4.0508124196649146E-6</c:v>
                </c:pt>
                <c:pt idx="64">
                  <c:v>4.5904193985234515E-6</c:v>
                </c:pt>
                <c:pt idx="65">
                  <c:v>5.1967191177201817E-6</c:v>
                </c:pt>
                <c:pt idx="66">
                  <c:v>5.8777726540346233E-6</c:v>
                </c:pt>
                <c:pt idx="67">
                  <c:v>6.6426279385299234E-6</c:v>
                </c:pt>
                <c:pt idx="68">
                  <c:v>7.5014400881687506E-6</c:v>
                </c:pt>
                <c:pt idx="69">
                  <c:v>8.46560625106751E-6</c:v>
                </c:pt>
                <c:pt idx="70">
                  <c:v>9.5479167402833764E-6</c:v>
                </c:pt>
                <c:pt idx="71">
                  <c:v>1.0762724441479508E-5</c:v>
                </c:pt>
                <c:pt idx="72">
                  <c:v>1.2126134714575404E-5</c:v>
                </c:pt>
                <c:pt idx="73">
                  <c:v>1.3656218271440157E-5</c:v>
                </c:pt>
                <c:pt idx="74">
                  <c:v>1.5373249803927984E-5</c:v>
                </c:pt>
                <c:pt idx="75">
                  <c:v>1.7299975462431324E-5</c:v>
                </c:pt>
                <c:pt idx="76">
                  <c:v>1.9461912648236263E-5</c:v>
                </c:pt>
                <c:pt idx="77">
                  <c:v>2.1887685987177353E-5</c:v>
                </c:pt>
                <c:pt idx="78">
                  <c:v>2.4609403801545177E-5</c:v>
                </c:pt>
                <c:pt idx="79">
                  <c:v>2.7663079896309467E-5</c:v>
                </c:pt>
                <c:pt idx="80">
                  <c:v>3.1089106029138757E-5</c:v>
                </c:pt>
                <c:pt idx="81">
                  <c:v>3.493278104629317E-5</c:v>
                </c:pt>
                <c:pt idx="82">
                  <c:v>3.9244903343256743E-5</c:v>
                </c:pt>
                <c:pt idx="83">
                  <c:v>4.4082434055036545E-5</c:v>
                </c:pt>
                <c:pt idx="84">
                  <c:v>4.950923920139694E-5</c:v>
                </c:pt>
                <c:pt idx="85">
                  <c:v>5.5596919911673184E-5</c:v>
                </c:pt>
                <c:pt idx="86">
                  <c:v>6.2425740836485568E-5</c:v>
                </c:pt>
                <c:pt idx="87">
                  <c:v>7.0085667923097328E-5</c:v>
                </c:pt>
                <c:pt idx="88">
                  <c:v>7.8677527889524064E-5</c:v>
                </c:pt>
                <c:pt idx="89">
                  <c:v>8.8314302980205644E-5</c:v>
                </c:pt>
                <c:pt idx="90">
                  <c:v>9.9122575920960394E-5</c:v>
                </c:pt>
                <c:pt idx="91">
                  <c:v>1.1124414140748442E-4</c:v>
                </c:pt>
                <c:pt idx="92">
                  <c:v>1.2483780194963974E-4</c:v>
                </c:pt>
                <c:pt idx="93">
                  <c:v>1.4008136743691113E-4</c:v>
                </c:pt>
                <c:pt idx="94">
                  <c:v>1.571738793644629E-4</c:v>
                </c:pt>
                <c:pt idx="95">
                  <c:v>1.7633808222969571E-4</c:v>
                </c:pt>
                <c:pt idx="96">
                  <c:v>1.9782316612848214E-4</c:v>
                </c:pt>
                <c:pt idx="97">
                  <c:v>2.2190780598408717E-4</c:v>
                </c:pt>
                <c:pt idx="98">
                  <c:v>2.4890352404502263E-4</c:v>
                </c:pt>
                <c:pt idx="99">
                  <c:v>2.7915840317948199E-4</c:v>
                </c:pt>
                <c:pt idx="100">
                  <c:v>3.1306117893007204E-4</c:v>
                </c:pt>
                <c:pt idx="101">
                  <c:v>3.5104573809019971E-4</c:v>
                </c:pt>
                <c:pt idx="102">
                  <c:v>3.9359605049148146E-4</c:v>
                </c:pt>
                <c:pt idx="103">
                  <c:v>4.4125155846082357E-4</c:v>
                </c:pt>
                <c:pt idx="104">
                  <c:v>4.946130446583742E-4</c:v>
                </c:pt>
                <c:pt idx="105">
                  <c:v>5.5434899330454232E-4</c:v>
                </c:pt>
                <c:pt idx="106">
                  <c:v>6.2120245161347704E-4</c:v>
                </c:pt>
                <c:pt idx="107">
                  <c:v>6.9599838693382165E-4</c:v>
                </c:pt>
                <c:pt idx="108">
                  <c:v>7.7965151990047003E-4</c:v>
                </c:pt>
                <c:pt idx="109">
                  <c:v>8.7317459394428308E-4</c:v>
                </c:pt>
                <c:pt idx="110">
                  <c:v>9.7768701578473905E-4</c:v>
                </c:pt>
                <c:pt idx="111">
                  <c:v>1.0944237689193967E-3</c:v>
                </c:pt>
                <c:pt idx="112">
                  <c:v>1.2247444614042549E-3</c:v>
                </c:pt>
                <c:pt idx="113">
                  <c:v>1.3701423191199733E-3</c:v>
                </c:pt>
                <c:pt idx="114">
                  <c:v>1.5322528749938415E-3</c:v>
                </c:pt>
                <c:pt idx="115">
                  <c:v>1.7128620321901482E-3</c:v>
                </c:pt>
                <c:pt idx="116">
                  <c:v>1.9139130942969634E-3</c:v>
                </c:pt>
                <c:pt idx="117">
                  <c:v>2.1375122577790922E-3</c:v>
                </c:pt>
                <c:pt idx="118">
                  <c:v>2.3859319520577078E-3</c:v>
                </c:pt>
                <c:pt idx="119">
                  <c:v>2.6616112924201817E-3</c:v>
                </c:pt>
                <c:pt idx="120">
                  <c:v>2.9671527842504235E-3</c:v>
                </c:pt>
                <c:pt idx="121">
                  <c:v>3.3053142898755504E-3</c:v>
                </c:pt>
                <c:pt idx="122">
                  <c:v>3.6789951507571264E-3</c:v>
                </c:pt>
                <c:pt idx="123">
                  <c:v>4.0912152606008339E-3</c:v>
                </c:pt>
                <c:pt idx="124">
                  <c:v>4.545085826211076E-3</c:v>
                </c:pt>
                <c:pt idx="125">
                  <c:v>5.0437705540330733E-3</c:v>
                </c:pt>
                <c:pt idx="126">
                  <c:v>5.5904360869780617E-3</c:v>
                </c:pt>
                <c:pt idx="127">
                  <c:v>6.1881907171815274E-3</c:v>
                </c:pt>
                <c:pt idx="128">
                  <c:v>6.8400107457307225E-3</c:v>
                </c:pt>
                <c:pt idx="129">
                  <c:v>7.5486543775928425E-3</c:v>
                </c:pt>
                <c:pt idx="130">
                  <c:v>8.3165637488940951E-3</c:v>
                </c:pt>
                <c:pt idx="131">
                  <c:v>9.1457565900435172E-3</c:v>
                </c:pt>
                <c:pt idx="132">
                  <c:v>1.0037710115694419E-2</c:v>
                </c:pt>
                <c:pt idx="133">
                  <c:v>1.0993240955076275E-2</c:v>
                </c:pt>
                <c:pt idx="134">
                  <c:v>1.2012386211489144E-2</c:v>
                </c:pt>
                <c:pt idx="135">
                  <c:v>1.3094291946577505E-2</c:v>
                </c:pt>
                <c:pt idx="136">
                  <c:v>1.4237116367044739E-2</c:v>
                </c:pt>
                <c:pt idx="137">
                  <c:v>1.5437955569368106E-2</c:v>
                </c:pt>
                <c:pt idx="138">
                  <c:v>1.6692799691276385E-2</c:v>
                </c:pt>
                <c:pt idx="139">
                  <c:v>1.7996526576086476E-2</c:v>
                </c:pt>
                <c:pt idx="140">
                  <c:v>1.934293849117347E-2</c:v>
                </c:pt>
                <c:pt idx="141">
                  <c:v>2.0724845067175368E-2</c:v>
                </c:pt>
                <c:pt idx="142">
                  <c:v>2.2134192574028891E-2</c:v>
                </c:pt>
                <c:pt idx="143">
                  <c:v>2.3562236183024235E-2</c:v>
                </c:pt>
                <c:pt idx="144">
                  <c:v>2.4999748343858694E-2</c:v>
                </c:pt>
                <c:pt idx="145">
                  <c:v>2.6437253251341893E-2</c:v>
                </c:pt>
                <c:pt idx="146">
                  <c:v>2.7865274996497019E-2</c:v>
                </c:pt>
                <c:pt idx="147">
                  <c:v>2.9274585716630948E-2</c:v>
                </c:pt>
                <c:pt idx="148">
                  <c:v>3.0656440058902459E-2</c:v>
                </c:pt>
                <c:pt idx="149">
                  <c:v>3.2002783552005615E-2</c:v>
                </c:pt>
                <c:pt idx="150">
                  <c:v>3.3306424860419695E-2</c:v>
                </c:pt>
                <c:pt idx="151">
                  <c:v>3.4561165049944248E-2</c:v>
                </c:pt>
                <c:pt idx="152">
                  <c:v>3.5761880513401623E-2</c:v>
                </c:pt>
                <c:pt idx="153">
                  <c:v>3.6904559672266656E-2</c:v>
                </c:pt>
                <c:pt idx="154">
                  <c:v>3.7986296620468436E-2</c:v>
                </c:pt>
                <c:pt idx="155">
                  <c:v>3.9005247251265501E-2</c:v>
                </c:pt>
                <c:pt idx="156">
                  <c:v>3.9960554972901692E-2</c:v>
                </c:pt>
                <c:pt idx="157">
                  <c:v>4.0852253861392178E-2</c:v>
                </c:pt>
                <c:pt idx="158">
                  <c:v>4.1681157105553875E-2</c:v>
                </c:pt>
                <c:pt idx="159">
                  <c:v>4.2448738021449856E-2</c:v>
                </c:pt>
                <c:pt idx="160">
                  <c:v>4.3157009931312496E-2</c:v>
                </c:pt>
                <c:pt idx="161">
                  <c:v>4.380840999511057E-2</c:v>
                </c:pt>
                <c:pt idx="162">
                  <c:v>4.4405690807576816E-2</c:v>
                </c:pt>
                <c:pt idx="163">
                  <c:v>4.4951822350869371E-2</c:v>
                </c:pt>
                <c:pt idx="164">
                  <c:v>4.5449905805424268E-2</c:v>
                </c:pt>
                <c:pt idx="165">
                  <c:v>4.5903099815081651E-2</c:v>
                </c:pt>
                <c:pt idx="166">
                  <c:v>4.6314559093504869E-2</c:v>
                </c:pt>
                <c:pt idx="167">
                  <c:v>4.6687384741555482E-2</c:v>
                </c:pt>
                <c:pt idx="168">
                  <c:v>4.7024585299724586E-2</c:v>
                </c:pt>
                <c:pt idx="169">
                  <c:v>4.7329047358470433E-2</c:v>
                </c:pt>
                <c:pt idx="170">
                  <c:v>4.7603514462443472E-2</c:v>
                </c:pt>
                <c:pt idx="171">
                  <c:v>4.7850573043223411E-2</c:v>
                </c:pt>
                <c:pt idx="172">
                  <c:v>4.8072644173675128E-2</c:v>
                </c:pt>
                <c:pt idx="173">
                  <c:v>4.8271980033888169E-2</c:v>
                </c:pt>
                <c:pt idx="174">
                  <c:v>4.8450664096904489E-2</c:v>
                </c:pt>
                <c:pt idx="175">
                  <c:v>4.8610614169267916E-2</c:v>
                </c:pt>
                <c:pt idx="176">
                  <c:v>4.8753587547736593E-2</c:v>
                </c:pt>
                <c:pt idx="177">
                  <c:v>4.888118767320606E-2</c:v>
                </c:pt>
                <c:pt idx="178">
                  <c:v>4.8994871772299636E-2</c:v>
                </c:pt>
                <c:pt idx="179">
                  <c:v>4.9095959074287369E-2</c:v>
                </c:pt>
                <c:pt idx="180">
                  <c:v>4.9185639275366067E-2</c:v>
                </c:pt>
                <c:pt idx="181">
                  <c:v>4.9264980994113194E-2</c:v>
                </c:pt>
                <c:pt idx="182">
                  <c:v>4.9334940021906054E-2</c:v>
                </c:pt>
                <c:pt idx="183">
                  <c:v>4.9396367221376379E-2</c:v>
                </c:pt>
                <c:pt idx="184">
                  <c:v>4.9450015965790572E-2</c:v>
                </c:pt>
                <c:pt idx="185">
                  <c:v>4.9496549043874322E-2</c:v>
                </c:pt>
                <c:pt idx="186">
                  <c:v>4.9536544979252375E-2</c:v>
                </c:pt>
                <c:pt idx="187">
                  <c:v>4.9570503732473181E-2</c:v>
                </c:pt>
                <c:pt idx="188">
                  <c:v>4.9598851767536763E-2</c:v>
                </c:pt>
                <c:pt idx="189">
                  <c:v>4.9621946474826227E-2</c:v>
                </c:pt>
                <c:pt idx="190">
                  <c:v>4.9640079949117309E-2</c:v>
                </c:pt>
                <c:pt idx="191">
                  <c:v>4.965348212555537E-2</c:v>
                </c:pt>
                <c:pt idx="192">
                  <c:v>4.9662323278693465E-2</c:v>
                </c:pt>
                <c:pt idx="193">
                  <c:v>4.9666715890341814E-2</c:v>
                </c:pt>
                <c:pt idx="194">
                  <c:v>4.9666715891480327E-2</c:v>
                </c:pt>
                <c:pt idx="195">
                  <c:v>4.9662323282169005E-2</c:v>
                </c:pt>
                <c:pt idx="196">
                  <c:v>4.9653482131551088E-2</c:v>
                </c:pt>
                <c:pt idx="197">
                  <c:v>4.9640079957948974E-2</c:v>
                </c:pt>
                <c:pt idx="198">
                  <c:v>4.9621946486958508E-2</c:v>
                </c:pt>
                <c:pt idx="199">
                  <c:v>4.9598851783607234E-2</c:v>
                </c:pt>
                <c:pt idx="200">
                  <c:v>4.9570503753325099E-2</c:v>
                </c:pt>
                <c:pt idx="201">
                  <c:v>4.9536545005977872E-2</c:v>
                </c:pt>
                <c:pt idx="202">
                  <c:v>4.9496549077870239E-2</c:v>
                </c:pt>
                <c:pt idx="203">
                  <c:v>4.9450016008829423E-2</c:v>
                </c:pt>
                <c:pt idx="204">
                  <c:v>4.939636727569597E-2</c:v>
                </c:pt>
                <c:pt idx="205">
                  <c:v>4.9334940090321966E-2</c:v>
                </c:pt>
                <c:pt idx="206">
                  <c:v>4.9264981080159267E-2</c:v>
                </c:pt>
                <c:pt idx="207">
                  <c:v>4.9185639383469433E-2</c:v>
                </c:pt>
                <c:pt idx="208">
                  <c:v>4.9095959209985648E-2</c:v>
                </c:pt>
                <c:pt idx="209">
                  <c:v>4.8994871942510038E-2</c:v>
                </c:pt>
                <c:pt idx="210">
                  <c:v>4.8881187886557577E-2</c:v>
                </c:pt>
                <c:pt idx="211">
                  <c:v>4.8753587814979252E-2</c:v>
                </c:pt>
                <c:pt idx="212">
                  <c:v>4.8610614503775164E-2</c:v>
                </c:pt>
                <c:pt idx="213">
                  <c:v>4.8450664515288205E-2</c:v>
                </c:pt>
                <c:pt idx="214">
                  <c:v>4.8271980556748528E-2</c:v>
                </c:pt>
                <c:pt idx="215">
                  <c:v>4.807264482651135E-2</c:v>
                </c:pt>
                <c:pt idx="216">
                  <c:v>4.785057385753487E-2</c:v>
                </c:pt>
                <c:pt idx="217">
                  <c:v>4.7603515477053999E-2</c:v>
                </c:pt>
                <c:pt idx="218">
                  <c:v>4.7329048621111931E-2</c:v>
                </c:pt>
                <c:pt idx="219">
                  <c:v>4.7024586868918083E-2</c:v>
                </c:pt>
                <c:pt idx="220">
                  <c:v>4.6687386688828852E-2</c:v>
                </c:pt>
                <c:pt idx="221">
                  <c:v>4.6314561505984786E-2</c:v>
                </c:pt>
                <c:pt idx="222">
                  <c:v>4.59031027984933E-2</c:v>
                </c:pt>
                <c:pt idx="223">
                  <c:v>4.5449909487523213E-2</c:v>
                </c:pt>
                <c:pt idx="224">
                  <c:v>4.4951826885316015E-2</c:v>
                </c:pt>
                <c:pt idx="225">
                  <c:v>4.4405696378242425E-2</c:v>
                </c:pt>
                <c:pt idx="226">
                  <c:v>4.3808416820774548E-2</c:v>
                </c:pt>
                <c:pt idx="227">
                  <c:v>4.3157018270671775E-2</c:v>
                </c:pt>
                <c:pt idx="228">
                  <c:v>4.2448748178313164E-2</c:v>
                </c:pt>
                <c:pt idx="229">
                  <c:v>4.1681169434036269E-2</c:v>
                </c:pt>
                <c:pt idx="230">
                  <c:v>4.0852268770861046E-2</c:v>
                </c:pt>
                <c:pt idx="231">
                  <c:v>3.9960572932358433E-2</c:v>
                </c:pt>
                <c:pt idx="232">
                  <c:v>3.9005268792782974E-2</c:v>
                </c:pt>
                <c:pt idx="233">
                  <c:v>3.7986322341251752E-2</c:v>
                </c:pt>
                <c:pt idx="234">
                  <c:v>3.6904590234874156E-2</c:v>
                </c:pt>
                <c:pt idx="235">
                  <c:v>3.5761916643664737E-2</c:v>
                </c:pt>
                <c:pt idx="236">
                  <c:v>3.4561207532171012E-2</c:v>
                </c:pt>
                <c:pt idx="237">
                  <c:v>3.330647452956359E-2</c:v>
                </c:pt>
                <c:pt idx="238">
                  <c:v>3.20028412826339E-2</c:v>
                </c:pt>
                <c:pt idx="239">
                  <c:v>3.0656506751000564E-2</c:v>
                </c:pt>
                <c:pt idx="240">
                  <c:v>2.9274662278520654E-2</c:v>
                </c:pt>
                <c:pt idx="241">
                  <c:v>2.7865362325403261E-2</c:v>
                </c:pt>
                <c:pt idx="242">
                  <c:v>2.6437352212388906E-2</c:v>
                </c:pt>
                <c:pt idx="243">
                  <c:v>2.4999859748478948E-2</c:v>
                </c:pt>
                <c:pt idx="244">
                  <c:v>2.3562360767893215E-2</c:v>
                </c:pt>
                <c:pt idx="245">
                  <c:v>2.2134330981673396E-2</c:v>
                </c:pt>
                <c:pt idx="246">
                  <c:v>2.0724997829331744E-2</c:v>
                </c:pt>
                <c:pt idx="247">
                  <c:v>1.934310601579943E-2</c:v>
                </c:pt>
                <c:pt idx="248">
                  <c:v>1.7996709138674582E-2</c:v>
                </c:pt>
                <c:pt idx="249">
                  <c:v>1.6692997430808775E-2</c:v>
                </c:pt>
                <c:pt idx="250">
                  <c:v>1.5438168488926859E-2</c:v>
                </c:pt>
                <c:pt idx="251">
                  <c:v>1.4237344338786871E-2</c:v>
                </c:pt>
                <c:pt idx="252">
                  <c:v>1.3094534720528196E-2</c:v>
                </c:pt>
                <c:pt idx="253">
                  <c:v>1.2012643427422415E-2</c:v>
                </c:pt>
                <c:pt idx="254">
                  <c:v>1.0993512156648471E-2</c:v>
                </c:pt>
                <c:pt idx="255">
                  <c:v>1.0037994765970273E-2</c:v>
                </c:pt>
                <c:pt idx="256">
                  <c:v>9.1460540875972149E-3</c:v>
                </c:pt>
                <c:pt idx="257">
                  <c:v>8.316873443762177E-3</c:v>
                </c:pt>
                <c:pt idx="258">
                  <c:v>7.5489755864832078E-3</c:v>
                </c:pt>
                <c:pt idx="259">
                  <c:v>6.8403427660352779E-3</c:v>
                </c:pt>
                <c:pt idx="260">
                  <c:v>6.1885328394830699E-3</c:v>
                </c:pt>
                <c:pt idx="261">
                  <c:v>5.5907876058740686E-3</c:v>
                </c:pt>
                <c:pt idx="262">
                  <c:v>5.0441307772123413E-3</c:v>
                </c:pt>
                <c:pt idx="263">
                  <c:v>4.5454540818101134E-3</c:v>
                </c:pt>
                <c:pt idx="264">
                  <c:v>4.091590902934799E-3</c:v>
                </c:pt>
                <c:pt idx="265">
                  <c:v>3.679377564566363E-3</c:v>
                </c:pt>
                <c:pt idx="266">
                  <c:v>3.3057028932562274E-3</c:v>
                </c:pt>
                <c:pt idx="267">
                  <c:v>2.9675470304498654E-3</c:v>
                </c:pt>
                <c:pt idx="268">
                  <c:v>2.6620106706777289E-3</c:v>
                </c:pt>
                <c:pt idx="269">
                  <c:v>2.3863359876637293E-3</c:v>
                </c:pt>
                <c:pt idx="270">
                  <c:v>2.1379205115109648E-3</c:v>
                </c:pt>
                <c:pt idx="271">
                  <c:v>1.9143251613737951E-3</c:v>
                </c:pt>
                <c:pt idx="272">
                  <c:v>1.7132775408695896E-3</c:v>
                </c:pt>
                <c:pt idx="273">
                  <c:v>1.5326714849158607E-3</c:v>
                </c:pt>
                <c:pt idx="274">
                  <c:v>1.3705637194848144E-3</c:v>
                </c:pt>
                <c:pt idx="275">
                  <c:v>1.2251683690556372E-3</c:v>
                </c:pt>
                <c:pt idx="276">
                  <c:v>1.0948499263895406E-3</c:v>
                </c:pt>
                <c:pt idx="277">
                  <c:v>9.7811518934522949E-4</c:v>
                </c:pt>
                <c:pt idx="278">
                  <c:v>8.7360457169604114E-4</c:v>
                </c:pt>
                <c:pt idx="279">
                  <c:v>7.8008310992709736E-4</c:v>
                </c:pt>
                <c:pt idx="280">
                  <c:v>6.9643141553527846E-4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Example!$J$2</c:f>
              <c:strCache>
                <c:ptCount val="1"/>
                <c:pt idx="0">
                  <c:v>[J_PO₄³⁻]</c:v>
                </c:pt>
              </c:strCache>
            </c:strRef>
          </c:tx>
          <c:marker>
            <c:symbol val="none"/>
          </c:marker>
          <c:dLbls>
            <c:dLbl>
              <c:idx val="178"/>
              <c:layout>
                <c:manualLayout>
                  <c:x val="-2.9216467463479501E-2"/>
                  <c:y val="-7.7406858064773734E-3"/>
                </c:manualLayout>
              </c:layout>
              <c:tx>
                <c:rich>
                  <a:bodyPr/>
                  <a:lstStyle/>
                  <a:p>
                    <a:r>
                      <a:rPr lang="en-US" sz="1000" b="1"/>
                      <a:t>[J_PO₄³⁻]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Example!$J$3:$J$283</c:f>
              <c:numCache>
                <c:formatCode>0.00E+00</c:formatCode>
                <c:ptCount val="281"/>
                <c:pt idx="0">
                  <c:v>1.5700239112890901E-23</c:v>
                </c:pt>
                <c:pt idx="1">
                  <c:v>2.2158170986642288E-23</c:v>
                </c:pt>
                <c:pt idx="2">
                  <c:v>3.1269180338756846E-23</c:v>
                </c:pt>
                <c:pt idx="3">
                  <c:v>4.4121333532043617E-23</c:v>
                </c:pt>
                <c:pt idx="4">
                  <c:v>6.2247838286882205E-23</c:v>
                </c:pt>
                <c:pt idx="5">
                  <c:v>8.7808526523783282E-23</c:v>
                </c:pt>
                <c:pt idx="6">
                  <c:v>1.2384496473129361E-22</c:v>
                </c:pt>
                <c:pt idx="7">
                  <c:v>1.7463885490306906E-22</c:v>
                </c:pt>
                <c:pt idx="8">
                  <c:v>2.4621522153084238E-22</c:v>
                </c:pt>
                <c:pt idx="9">
                  <c:v>3.4704836570506593E-22</c:v>
                </c:pt>
                <c:pt idx="10">
                  <c:v>4.8905149853920402E-22</c:v>
                </c:pt>
                <c:pt idx="11">
                  <c:v>6.8896280521471744E-22</c:v>
                </c:pt>
                <c:pt idx="12">
                  <c:v>9.7028480916907547E-22</c:v>
                </c:pt>
                <c:pt idx="13">
                  <c:v>1.3659949018379239E-21</c:v>
                </c:pt>
                <c:pt idx="14">
                  <c:v>1.9223290235903818E-21</c:v>
                </c:pt>
                <c:pt idx="15">
                  <c:v>2.7040561725680574E-21</c:v>
                </c:pt>
                <c:pt idx="16">
                  <c:v>3.8018200426769766E-21</c:v>
                </c:pt>
                <c:pt idx="17">
                  <c:v>5.342340848799334E-21</c:v>
                </c:pt>
                <c:pt idx="18">
                  <c:v>7.502565488917998E-21</c:v>
                </c:pt>
                <c:pt idx="19">
                  <c:v>1.0529254286832043E-20</c:v>
                </c:pt>
                <c:pt idx="20">
                  <c:v>1.4766032588926521E-20</c:v>
                </c:pt>
                <c:pt idx="21">
                  <c:v>2.069066083443709E-20</c:v>
                </c:pt>
                <c:pt idx="22">
                  <c:v>2.8966245799091264E-20</c:v>
                </c:pt>
                <c:pt idx="23">
                  <c:v>4.0511402996458862E-20</c:v>
                </c:pt>
                <c:pt idx="24">
                  <c:v>5.6596079657803914E-20</c:v>
                </c:pt>
                <c:pt idx="25">
                  <c:v>7.8971976538468998E-20</c:v>
                </c:pt>
                <c:pt idx="26">
                  <c:v>1.100494097080063E-19</c:v>
                </c:pt>
                <c:pt idx="27">
                  <c:v>1.5313620711609964E-19</c:v>
                </c:pt>
                <c:pt idx="28">
                  <c:v>2.1275905259676672E-19</c:v>
                </c:pt>
                <c:pt idx="29">
                  <c:v>2.9509382804168141E-19</c:v>
                </c:pt>
                <c:pt idx="30">
                  <c:v>4.0853926799307969E-19</c:v>
                </c:pt>
                <c:pt idx="31">
                  <c:v>5.6447799358490841E-19</c:v>
                </c:pt>
                <c:pt idx="32">
                  <c:v>7.7828116998308492E-19</c:v>
                </c:pt>
                <c:pt idx="33">
                  <c:v>1.0706281601233547E-18</c:v>
                </c:pt>
                <c:pt idx="34">
                  <c:v>1.4692312757470936E-18</c:v>
                </c:pt>
                <c:pt idx="35">
                  <c:v>2.0110788675193088E-18</c:v>
                </c:pt>
                <c:pt idx="36">
                  <c:v>2.7453385890256888E-18</c:v>
                </c:pt>
                <c:pt idx="37">
                  <c:v>3.737098064465909E-18</c:v>
                </c:pt>
                <c:pt idx="38">
                  <c:v>5.0721641546793553E-18</c:v>
                </c:pt>
                <c:pt idx="39">
                  <c:v>6.8631968697304396E-18</c:v>
                </c:pt>
                <c:pt idx="40">
                  <c:v>9.2575227466650361E-18</c:v>
                </c:pt>
                <c:pt idx="41">
                  <c:v>1.2447059116819237E-17</c:v>
                </c:pt>
                <c:pt idx="42">
                  <c:v>1.66808901432625E-17</c:v>
                </c:pt>
                <c:pt idx="43">
                  <c:v>2.2281174162756773E-17</c:v>
                </c:pt>
                <c:pt idx="44">
                  <c:v>2.9663237675948233E-17</c:v>
                </c:pt>
                <c:pt idx="45">
                  <c:v>3.9360934207806476E-17</c:v>
                </c:pt>
                <c:pt idx="46">
                  <c:v>5.2058628520637344E-17</c:v>
                </c:pt>
                <c:pt idx="47">
                  <c:v>6.863152360250923E-17</c:v>
                </c:pt>
                <c:pt idx="48">
                  <c:v>9.0196498532667273E-17</c:v>
                </c:pt>
                <c:pt idx="49">
                  <c:v>1.1817619357527525E-16</c:v>
                </c:pt>
                <c:pt idx="50">
                  <c:v>1.5437979459043349E-16</c:v>
                </c:pt>
                <c:pt idx="51">
                  <c:v>2.0110486974087326E-16</c:v>
                </c:pt>
                <c:pt idx="52">
                  <c:v>2.6126574501415703E-16</c:v>
                </c:pt>
                <c:pt idx="53">
                  <c:v>3.3855533121727014E-16</c:v>
                </c:pt>
                <c:pt idx="54">
                  <c:v>4.3764910946970288E-16</c:v>
                </c:pt>
                <c:pt idx="55">
                  <c:v>5.6446224020760837E-16</c:v>
                </c:pt>
                <c:pt idx="56">
                  <c:v>7.2647360252576744E-16</c:v>
                </c:pt>
                <c:pt idx="57">
                  <c:v>9.3313414773433634E-16</c:v>
                </c:pt>
                <c:pt idx="58">
                  <c:v>1.1963814539159362E-15</c:v>
                </c:pt>
                <c:pt idx="59">
                  <c:v>1.5312880369650924E-15</c:v>
                </c:pt>
                <c:pt idx="60">
                  <c:v>1.9568781100267932E-15</c:v>
                </c:pt>
                <c:pt idx="61">
                  <c:v>2.4971564674076007E-15</c:v>
                </c:pt>
                <c:pt idx="62">
                  <c:v>3.1824044790881862E-15</c:v>
                </c:pt>
                <c:pt idx="63">
                  <c:v>4.0508124196648812E-15</c:v>
                </c:pt>
                <c:pt idx="64">
                  <c:v>5.1505352781289871E-15</c:v>
                </c:pt>
                <c:pt idx="65">
                  <c:v>6.5422817552544439E-15</c:v>
                </c:pt>
                <c:pt idx="66">
                  <c:v>8.3025745525807588E-15</c:v>
                </c:pt>
                <c:pt idx="67">
                  <c:v>1.0527855799827973E-14</c:v>
                </c:pt>
                <c:pt idx="68">
                  <c:v>1.3339656454430914E-14</c:v>
                </c:pt>
                <c:pt idx="69">
                  <c:v>1.6891105126119801E-14</c:v>
                </c:pt>
                <c:pt idx="70">
                  <c:v>2.1375123035762675E-14</c:v>
                </c:pt>
                <c:pt idx="71">
                  <c:v>2.7034741490628592E-14</c:v>
                </c:pt>
                <c:pt idx="72">
                  <c:v>3.417609110177228E-14</c:v>
                </c:pt>
                <c:pt idx="73">
                  <c:v>4.3184753962157921E-14</c:v>
                </c:pt>
                <c:pt idx="74">
                  <c:v>5.4546348664660183E-14</c:v>
                </c:pt>
                <c:pt idx="75">
                  <c:v>6.8872442819933735E-14</c:v>
                </c:pt>
                <c:pt idx="76">
                  <c:v>8.6933170518423217E-14</c:v>
                </c:pt>
                <c:pt idx="77">
                  <c:v>1.0969828790415676E-13</c:v>
                </c:pt>
                <c:pt idx="78">
                  <c:v>1.3838884745905133E-13</c:v>
                </c:pt>
                <c:pt idx="79">
                  <c:v>1.7454223431518587E-13</c:v>
                </c:pt>
                <c:pt idx="80">
                  <c:v>2.2009401553599934E-13</c:v>
                </c:pt>
                <c:pt idx="81">
                  <c:v>2.7748094302511466E-13</c:v>
                </c:pt>
                <c:pt idx="82">
                  <c:v>3.4977056921645182E-13</c:v>
                </c:pt>
                <c:pt idx="83">
                  <c:v>4.4082434055035817E-13</c:v>
                </c:pt>
                <c:pt idx="84">
                  <c:v>5.5550280042416635E-13</c:v>
                </c:pt>
                <c:pt idx="85">
                  <c:v>6.9992375294289289E-13</c:v>
                </c:pt>
                <c:pt idx="86">
                  <c:v>8.8178702682424175E-13</c:v>
                </c:pt>
                <c:pt idx="87">
                  <c:v>1.1107829798040519E-12</c:v>
                </c:pt>
                <c:pt idx="88">
                  <c:v>1.3991062787870119E-12</c:v>
                </c:pt>
                <c:pt idx="89">
                  <c:v>1.7621020060914484E-12</c:v>
                </c:pt>
                <c:pt idx="90">
                  <c:v>2.2190780602359489E-12</c:v>
                </c:pt>
                <c:pt idx="91">
                  <c:v>2.7943264938638767E-12</c:v>
                </c:pt>
                <c:pt idx="92">
                  <c:v>3.5184073019142989E-12</c:v>
                </c:pt>
                <c:pt idx="93">
                  <c:v>4.4297617885157331E-12</c:v>
                </c:pt>
                <c:pt idx="94">
                  <c:v>5.5767396836293042E-12</c:v>
                </c:pt>
                <c:pt idx="95">
                  <c:v>7.0201454977292611E-12</c:v>
                </c:pt>
                <c:pt idx="96">
                  <c:v>8.8364362456945198E-12</c:v>
                </c:pt>
                <c:pt idx="97">
                  <c:v>1.1121735940145969E-11</c:v>
                </c:pt>
                <c:pt idx="98">
                  <c:v>1.3996873755602279E-11</c:v>
                </c:pt>
                <c:pt idx="99">
                  <c:v>1.7613704475945304E-11</c:v>
                </c:pt>
                <c:pt idx="100">
                  <c:v>2.216303418778676E-11</c:v>
                </c:pt>
                <c:pt idx="101">
                  <c:v>2.7884554144466419E-11</c:v>
                </c:pt>
                <c:pt idx="102">
                  <c:v>3.5079284924626156E-11</c:v>
                </c:pt>
                <c:pt idx="103">
                  <c:v>4.4125155846081278E-11</c:v>
                </c:pt>
                <c:pt idx="104">
                  <c:v>5.5496496384516306E-11</c:v>
                </c:pt>
                <c:pt idx="105">
                  <c:v>6.9788403467358534E-11</c:v>
                </c:pt>
                <c:pt idx="106">
                  <c:v>8.7747178571571354E-11</c:v>
                </c:pt>
                <c:pt idx="107">
                  <c:v>1.103083105415301E-10</c:v>
                </c:pt>
                <c:pt idx="108">
                  <c:v>1.3864382448445206E-10</c:v>
                </c:pt>
                <c:pt idx="109">
                  <c:v>1.7422123616852348E-10</c:v>
                </c:pt>
                <c:pt idx="110">
                  <c:v>2.1887685891410332E-10</c:v>
                </c:pt>
                <c:pt idx="111">
                  <c:v>2.7490682154701322E-10</c:v>
                </c:pt>
                <c:pt idx="112">
                  <c:v>3.4517988851823318E-10</c:v>
                </c:pt>
                <c:pt idx="113">
                  <c:v>4.3327704470042615E-10</c:v>
                </c:pt>
                <c:pt idx="114">
                  <c:v>5.4366383573943907E-10</c:v>
                </c:pt>
                <c:pt idx="115">
                  <c:v>6.8190265718371322E-10</c:v>
                </c:pt>
                <c:pt idx="116">
                  <c:v>8.5491357602530712E-10</c:v>
                </c:pt>
                <c:pt idx="117">
                  <c:v>1.0712938553206558E-9</c:v>
                </c:pt>
                <c:pt idx="118">
                  <c:v>1.3417081357340868E-9</c:v>
                </c:pt>
                <c:pt idx="119">
                  <c:v>1.6793631931038809E-9</c:v>
                </c:pt>
                <c:pt idx="120">
                  <c:v>2.1005833052336785E-9</c:v>
                </c:pt>
                <c:pt idx="121">
                  <c:v>2.6255044650857042E-9</c:v>
                </c:pt>
                <c:pt idx="122">
                  <c:v>3.2789078795016835E-9</c:v>
                </c:pt>
                <c:pt idx="123">
                  <c:v>4.0912152606007001E-9</c:v>
                </c:pt>
                <c:pt idx="124">
                  <c:v>5.099670173394945E-9</c:v>
                </c:pt>
                <c:pt idx="125">
                  <c:v>6.3497309217311688E-9</c:v>
                </c:pt>
                <c:pt idx="126">
                  <c:v>7.8967008636701614E-9</c:v>
                </c:pt>
                <c:pt idx="127">
                  <c:v>9.8076213413117234E-9</c:v>
                </c:pt>
                <c:pt idx="128">
                  <c:v>1.2163450273577499E-8</c:v>
                </c:pt>
                <c:pt idx="129">
                  <c:v>1.5061545608335334E-8</c:v>
                </c:pt>
                <c:pt idx="130">
                  <c:v>1.8618467064899706E-8</c:v>
                </c:pt>
                <c:pt idx="131">
                  <c:v>2.297310188441881E-8</c:v>
                </c:pt>
                <c:pt idx="132">
                  <c:v>2.8290110859052668E-8</c:v>
                </c:pt>
                <c:pt idx="133">
                  <c:v>3.4763680285084526E-8</c:v>
                </c:pt>
                <c:pt idx="134">
                  <c:v>4.2621554644809747E-8</c:v>
                </c:pt>
                <c:pt idx="135">
                  <c:v>5.2129315172532208E-8</c:v>
                </c:pt>
                <c:pt idx="136">
                  <c:v>6.3594862807025725E-8</c:v>
                </c:pt>
                <c:pt idx="137">
                  <c:v>7.7373062446720479E-8</c:v>
                </c:pt>
                <c:pt idx="138">
                  <c:v>9.3870510995290477E-8</c:v>
                </c:pt>
                <c:pt idx="139">
                  <c:v>1.1355040618314303E-7</c:v>
                </c:pt>
                <c:pt idx="140">
                  <c:v>1.3693751762427392E-7</c:v>
                </c:pt>
                <c:pt idx="141">
                  <c:v>1.6462329597142986E-7</c:v>
                </c:pt>
                <c:pt idx="142">
                  <c:v>1.9727119896435434E-7</c:v>
                </c:pt>
                <c:pt idx="143">
                  <c:v>2.3562236183023271E-7</c:v>
                </c:pt>
                <c:pt idx="144">
                  <c:v>2.8050178994713242E-7</c:v>
                </c:pt>
                <c:pt idx="145">
                  <c:v>3.3282529936150889E-7</c:v>
                </c:pt>
                <c:pt idx="146">
                  <c:v>3.9360747123788071E-7</c:v>
                </c:pt>
                <c:pt idx="147">
                  <c:v>4.6397091614405773E-7</c:v>
                </c:pt>
                <c:pt idx="148">
                  <c:v>5.4515716141836325E-7</c:v>
                </c:pt>
                <c:pt idx="149">
                  <c:v>6.3853947995419952E-7</c:v>
                </c:pt>
                <c:pt idx="150">
                  <c:v>7.4563797385156384E-7</c:v>
                </c:pt>
                <c:pt idx="151">
                  <c:v>8.6813721546114242E-7</c:v>
                </c:pt>
                <c:pt idx="152">
                  <c:v>1.0079067362888554E-6</c:v>
                </c:pt>
                <c:pt idx="153">
                  <c:v>1.1670246460995451E-6</c:v>
                </c:pt>
                <c:pt idx="154">
                  <c:v>1.3478046648339707E-6</c:v>
                </c:pt>
                <c:pt idx="155">
                  <c:v>1.5528268619940174E-6</c:v>
                </c:pt>
                <c:pt idx="156">
                  <c:v>1.7849724239640934E-6</c:v>
                </c:pt>
                <c:pt idx="157">
                  <c:v>2.0474628100229244E-6</c:v>
                </c:pt>
                <c:pt idx="158">
                  <c:v>2.3439037122203201E-6</c:v>
                </c:pt>
                <c:pt idx="159">
                  <c:v>2.6783343018548139E-6</c:v>
                </c:pt>
                <c:pt idx="160">
                  <c:v>3.0552823247495602E-6</c:v>
                </c:pt>
                <c:pt idx="161">
                  <c:v>3.4798256977492062E-6</c:v>
                </c:pt>
                <c:pt idx="162">
                  <c:v>3.9576613590728037E-6</c:v>
                </c:pt>
                <c:pt idx="163">
                  <c:v>4.4951822350867343E-6</c:v>
                </c:pt>
                <c:pt idx="164">
                  <c:v>5.0995633059969769E-6</c:v>
                </c:pt>
                <c:pt idx="165">
                  <c:v>5.7788578837328017E-6</c:v>
                </c:pt>
                <c:pt idx="166">
                  <c:v>6.5421053582222197E-6</c:v>
                </c:pt>
                <c:pt idx="167">
                  <c:v>7.3994518250701336E-6</c:v>
                </c:pt>
                <c:pt idx="168">
                  <c:v>8.3622851804116161E-6</c:v>
                </c:pt>
                <c:pt idx="169">
                  <c:v>9.4433864597730143E-6</c:v>
                </c:pt>
                <c:pt idx="170">
                  <c:v>1.065709940972123E-5</c:v>
                </c:pt>
                <c:pt idx="171">
                  <c:v>1.2019520516722714E-5</c:v>
                </c:pt>
                <c:pt idx="172">
                  <c:v>1.3548711979983149E-5</c:v>
                </c:pt>
                <c:pt idx="173">
                  <c:v>1.5264940407325421E-5</c:v>
                </c:pt>
                <c:pt idx="174">
                  <c:v>1.7190944338839727E-5</c:v>
                </c:pt>
                <c:pt idx="175">
                  <c:v>1.9352234065794504E-5</c:v>
                </c:pt>
                <c:pt idx="176">
                  <c:v>2.1777427616068933E-5</c:v>
                </c:pt>
                <c:pt idx="177">
                  <c:v>2.4498627226349128E-5</c:v>
                </c:pt>
                <c:pt idx="178">
                  <c:v>2.755184111996564E-5</c:v>
                </c:pt>
                <c:pt idx="179">
                  <c:v>3.0977455962220026E-5</c:v>
                </c:pt>
                <c:pt idx="180">
                  <c:v>3.4820765977233697E-5</c:v>
                </c:pt>
                <c:pt idx="181">
                  <c:v>3.9132565386778611E-5</c:v>
                </c:pt>
                <c:pt idx="182">
                  <c:v>4.3969811577295235E-5</c:v>
                </c:pt>
                <c:pt idx="183">
                  <c:v>4.9396367221375771E-5</c:v>
                </c:pt>
                <c:pt idx="184">
                  <c:v>5.5483830479143161E-5</c:v>
                </c:pt>
                <c:pt idx="185">
                  <c:v>6.2312463387449108E-5</c:v>
                </c:pt>
                <c:pt idx="186">
                  <c:v>6.9972229614087265E-5</c:v>
                </c:pt>
                <c:pt idx="187">
                  <c:v>7.8563953912464508E-5</c:v>
                </c:pt>
                <c:pt idx="188">
                  <c:v>8.8200616859782901E-5</c:v>
                </c:pt>
                <c:pt idx="189">
                  <c:v>9.9008799796623378E-5</c:v>
                </c:pt>
                <c:pt idx="190">
                  <c:v>1.1113029630231121E-4</c:v>
                </c:pt>
                <c:pt idx="191">
                  <c:v>1.247239080283861E-4</c:v>
                </c:pt>
                <c:pt idx="192">
                  <c:v>1.3996744425560738E-4</c:v>
                </c:pt>
                <c:pt idx="193">
                  <c:v>1.5705994611395842E-4</c:v>
                </c:pt>
                <c:pt idx="194">
                  <c:v>1.7622415797557316E-4</c:v>
                </c:pt>
                <c:pt idx="195">
                  <c:v>1.977092700497752E-4</c:v>
                </c:pt>
                <c:pt idx="196">
                  <c:v>2.2179395761325098E-4</c:v>
                </c:pt>
                <c:pt idx="197">
                  <c:v>2.4878974351161319E-4</c:v>
                </c:pt>
                <c:pt idx="198">
                  <c:v>2.7904471146001188E-4</c:v>
                </c:pt>
                <c:pt idx="199">
                  <c:v>3.129475981065196E-4</c:v>
                </c:pt>
                <c:pt idx="200">
                  <c:v>3.5093229161965137E-4</c:v>
                </c:pt>
                <c:pt idx="201">
                  <c:v>3.9348276348938999E-4</c:v>
                </c:pt>
                <c:pt idx="202">
                  <c:v>4.411384580003566E-4</c:v>
                </c:pt>
                <c:pt idx="203">
                  <c:v>4.9450016008830431E-4</c:v>
                </c:pt>
                <c:pt idx="204">
                  <c:v>5.542363565880971E-4</c:v>
                </c:pt>
                <c:pt idx="205">
                  <c:v>6.2109009769050622E-4</c:v>
                </c:pt>
                <c:pt idx="206">
                  <c:v>6.9588635410856392E-4</c:v>
                </c:pt>
                <c:pt idx="207">
                  <c:v>7.795398502571004E-4</c:v>
                </c:pt>
                <c:pt idx="208">
                  <c:v>8.7306333379230802E-4</c:v>
                </c:pt>
                <c:pt idx="209">
                  <c:v>9.7757621613619333E-4</c:v>
                </c:pt>
                <c:pt idx="210">
                  <c:v>1.0943134859997059E-3</c:v>
                </c:pt>
                <c:pt idx="211">
                  <c:v>1.2246347571986129E-3</c:v>
                </c:pt>
                <c:pt idx="212">
                  <c:v>1.3700332619572106E-3</c:v>
                </c:pt>
                <c:pt idx="213">
                  <c:v>1.5321445401701439E-3</c:v>
                </c:pt>
                <c:pt idx="214">
                  <c:v>1.7127545026357858E-3</c:v>
                </c:pt>
                <c:pt idx="215">
                  <c:v>1.9138064612906421E-3</c:v>
                </c:pt>
                <c:pt idx="216">
                  <c:v>2.1374066217169532E-3</c:v>
                </c:pt>
                <c:pt idx="217">
                  <c:v>2.3858274232878771E-3</c:v>
                </c:pt>
                <c:pt idx="218">
                  <c:v>2.6615079921595746E-3</c:v>
                </c:pt>
                <c:pt idx="219">
                  <c:v>2.9670508456092104E-3</c:v>
                </c:pt>
                <c:pt idx="220">
                  <c:v>3.3052138590270101E-3</c:v>
                </c:pt>
                <c:pt idx="221">
                  <c:v>3.6788963883079896E-3</c:v>
                </c:pt>
                <c:pt idx="222">
                  <c:v>4.0911183432409013E-3</c:v>
                </c:pt>
                <c:pt idx="223">
                  <c:v>4.5449909487525631E-3</c:v>
                </c:pt>
                <c:pt idx="224">
                  <c:v>5.0436779319914483E-3</c:v>
                </c:pt>
                <c:pt idx="225">
                  <c:v>5.5903459598988757E-3</c:v>
                </c:pt>
                <c:pt idx="226">
                  <c:v>6.1881033529830633E-3</c:v>
                </c:pt>
                <c:pt idx="227">
                  <c:v>6.8399264464111681E-3</c:v>
                </c:pt>
                <c:pt idx="228">
                  <c:v>7.5485734867426178E-3</c:v>
                </c:pt>
                <c:pt idx="229">
                  <c:v>8.3164866615570553E-3</c:v>
                </c:pt>
                <c:pt idx="230">
                  <c:v>9.1456837655807775E-3</c:v>
                </c:pt>
                <c:pt idx="231">
                  <c:v>1.003764209441468E-2</c:v>
                </c:pt>
                <c:pt idx="232">
                  <c:v>1.0993178379496905E-2</c:v>
                </c:pt>
                <c:pt idx="233">
                  <c:v>1.201232985317038E-2</c:v>
                </c:pt>
                <c:pt idx="234">
                  <c:v>1.3094242739512946E-2</c:v>
                </c:pt>
                <c:pt idx="235">
                  <c:v>1.4237075448580432E-2</c:v>
                </c:pt>
                <c:pt idx="236">
                  <c:v>1.5437924329546222E-2</c:v>
                </c:pt>
                <c:pt idx="237">
                  <c:v>1.6692779831350455E-2</c:v>
                </c:pt>
                <c:pt idx="238">
                  <c:v>1.7996520176734154E-2</c:v>
                </c:pt>
                <c:pt idx="239">
                  <c:v>1.9342948090651967E-2</c:v>
                </c:pt>
                <c:pt idx="240">
                  <c:v>2.0724873749349716E-2</c:v>
                </c:pt>
                <c:pt idx="241">
                  <c:v>2.21342440658919E-2</c:v>
                </c:pt>
                <c:pt idx="242">
                  <c:v>2.3562314961065853E-2</c:v>
                </c:pt>
                <c:pt idx="243">
                  <c:v>2.4999859748481099E-2</c:v>
                </c:pt>
                <c:pt idx="244">
                  <c:v>2.6437403608499083E-2</c:v>
                </c:pt>
                <c:pt idx="245">
                  <c:v>2.7865471745894061E-2</c:v>
                </c:pt>
                <c:pt idx="246">
                  <c:v>2.9274837546158838E-2</c:v>
                </c:pt>
                <c:pt idx="247">
                  <c:v>3.065675704549696E-2</c:v>
                </c:pt>
                <c:pt idx="248">
                  <c:v>3.2003177309767337E-2</c:v>
                </c:pt>
                <c:pt idx="249">
                  <c:v>3.3306908697568263E-2</c:v>
                </c:pt>
                <c:pt idx="250">
                  <c:v>3.4561754136943568E-2</c:v>
                </c:pt>
                <c:pt idx="251">
                  <c:v>3.5762592065332013E-2</c:v>
                </c:pt>
                <c:pt idx="252">
                  <c:v>3.690541314919013E-2</c:v>
                </c:pt>
                <c:pt idx="253">
                  <c:v>3.7987313950110305E-2</c:v>
                </c:pt>
                <c:pt idx="254">
                  <c:v>3.9006453078813633E-2</c:v>
                </c:pt>
                <c:pt idx="255">
                  <c:v>3.9961976943116623E-2</c:v>
                </c:pt>
                <c:pt idx="256">
                  <c:v>4.0853922938553618E-2</c:v>
                </c:pt>
                <c:pt idx="257">
                  <c:v>4.168310793707744E-2</c:v>
                </c:pt>
                <c:pt idx="258">
                  <c:v>4.2451009351330289E-2</c:v>
                </c:pt>
                <c:pt idx="259">
                  <c:v>4.3159645069924021E-2</c:v>
                </c:pt>
                <c:pt idx="260">
                  <c:v>4.3811457352353367E-2</c:v>
                </c:pt>
                <c:pt idx="261">
                  <c:v>4.4409204496928534E-2</c:v>
                </c:pt>
                <c:pt idx="262">
                  <c:v>4.4955862872603253E-2</c:v>
                </c:pt>
                <c:pt idx="263">
                  <c:v>4.5454540818106529E-2</c:v>
                </c:pt>
                <c:pt idx="264">
                  <c:v>4.5908405005474301E-2</c:v>
                </c:pt>
                <c:pt idx="265">
                  <c:v>4.6320619156184933E-2</c:v>
                </c:pt>
                <c:pt idx="266">
                  <c:v>4.6694294480930626E-2</c:v>
                </c:pt>
                <c:pt idx="267">
                  <c:v>4.7032450868687729E-2</c:v>
                </c:pt>
                <c:pt idx="268">
                  <c:v>4.7337987649707092E-2</c:v>
                </c:pt>
                <c:pt idx="269">
                  <c:v>4.761366267040093E-2</c:v>
                </c:pt>
                <c:pt idx="270">
                  <c:v>4.7862078416990569E-2</c:v>
                </c:pt>
                <c:pt idx="271">
                  <c:v>4.8085673983528573E-2</c:v>
                </c:pt>
                <c:pt idx="272">
                  <c:v>4.8286721777062336E-2</c:v>
                </c:pt>
                <c:pt idx="273">
                  <c:v>4.8467327971271776E-2</c:v>
                </c:pt>
                <c:pt idx="274">
                  <c:v>4.8629435847104885E-2</c:v>
                </c:pt>
                <c:pt idx="275">
                  <c:v>4.8774831285644998E-2</c:v>
                </c:pt>
                <c:pt idx="276">
                  <c:v>4.89051497985966E-2</c:v>
                </c:pt>
                <c:pt idx="277">
                  <c:v>4.9021884591682052E-2</c:v>
                </c:pt>
                <c:pt idx="278">
                  <c:v>4.9126395253996938E-2</c:v>
                </c:pt>
                <c:pt idx="279">
                  <c:v>4.9219916751352337E-2</c:v>
                </c:pt>
                <c:pt idx="280">
                  <c:v>4.9303568474087782E-2</c:v>
                </c:pt>
              </c:numCache>
            </c:numRef>
          </c:yVal>
          <c:smooth val="1"/>
        </c:ser>
        <c:ser>
          <c:idx val="8"/>
          <c:order val="8"/>
          <c:tx>
            <c:strRef>
              <c:f>Example!$L$2</c:f>
              <c:strCache>
                <c:ptCount val="1"/>
                <c:pt idx="0">
                  <c:v>L_eta′</c:v>
                </c:pt>
              </c:strCache>
            </c:strRef>
          </c:tx>
          <c:spPr>
            <a:ln w="31750">
              <a:solidFill>
                <a:schemeClr val="tx1"/>
              </a:solidFill>
            </a:ln>
          </c:spPr>
          <c:marker>
            <c:symbol val="none"/>
          </c:marker>
          <c:dLbls>
            <c:dLbl>
              <c:idx val="138"/>
              <c:layout>
                <c:manualLayout>
                  <c:x val="0.12449247841730911"/>
                  <c:y val="9.675916068103925E-3"/>
                </c:manualLayout>
              </c:layout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chemeClr val="tx1"/>
                        </a:solidFill>
                      </a:rPr>
                      <a:t>L_eta′</a:t>
                    </a:r>
                    <a:endParaRPr lang="en-US" sz="1200" b="1" baseline="0">
                      <a:solidFill>
                        <a:schemeClr val="tx1"/>
                      </a:solidFill>
                      <a:latin typeface="+mj-lt"/>
                    </a:endParaRP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Example!$L$3:$L$283</c:f>
              <c:numCache>
                <c:formatCode>0.00E+00</c:formatCode>
                <c:ptCount val="281"/>
                <c:pt idx="0">
                  <c:v>1.0003490138221616</c:v>
                </c:pt>
                <c:pt idx="1">
                  <c:v>0.89164186715814897</c:v>
                </c:pt>
                <c:pt idx="2">
                  <c:v>0.79476602196044832</c:v>
                </c:pt>
                <c:pt idx="3">
                  <c:v>0.70843593253197712</c:v>
                </c:pt>
                <c:pt idx="4">
                  <c:v>0.63150597335194836</c:v>
                </c:pt>
                <c:pt idx="5">
                  <c:v>0.56295523347668597</c:v>
                </c:pt>
                <c:pt idx="6">
                  <c:v>0.50187396490866432</c:v>
                </c:pt>
                <c:pt idx="7">
                  <c:v>0.44745150490423141</c:v>
                </c:pt>
                <c:pt idx="8">
                  <c:v>0.39896551170653771</c:v>
                </c:pt>
                <c:pt idx="9">
                  <c:v>0.35577237056968197</c:v>
                </c:pt>
                <c:pt idx="10">
                  <c:v>0.31729864241339178</c:v>
                </c:pt>
                <c:pt idx="11">
                  <c:v>0.28303344122018342</c:v>
                </c:pt>
                <c:pt idx="12">
                  <c:v>0.25252163854249227</c:v>
                </c:pt>
                <c:pt idx="13">
                  <c:v>0.22535780439014763</c:v>
                </c:pt>
                <c:pt idx="14">
                  <c:v>0.20118080346663222</c:v>
                </c:pt>
                <c:pt idx="15">
                  <c:v>0.179668974349531</c:v>
                </c:pt>
                <c:pt idx="16">
                  <c:v>0.16053582688841037</c:v>
                </c:pt>
                <c:pt idx="17">
                  <c:v>0.14352619993462071</c:v>
                </c:pt>
                <c:pt idx="18">
                  <c:v>0.12841282762745845</c:v>
                </c:pt>
                <c:pt idx="19">
                  <c:v>0.11499326793986001</c:v>
                </c:pt>
                <c:pt idx="20">
                  <c:v>0.10308715213095143</c:v>
                </c:pt>
                <c:pt idx="21">
                  <c:v>9.2533718256777364E-2</c:v>
                </c:pt>
                <c:pt idx="22">
                  <c:v>8.3189596046988168E-2</c:v>
                </c:pt>
                <c:pt idx="23">
                  <c:v>7.4926814354173601E-2</c:v>
                </c:pt>
                <c:pt idx="24">
                  <c:v>6.7631006108653136E-2</c:v>
                </c:pt>
                <c:pt idx="25">
                  <c:v>6.1199789339537701E-2</c:v>
                </c:pt>
                <c:pt idx="26">
                  <c:v>5.55413064097353E-2</c:v>
                </c:pt>
                <c:pt idx="27">
                  <c:v>5.0572907187147798E-2</c:v>
                </c:pt>
                <c:pt idx="28">
                  <c:v>4.6219965424576737E-2</c:v>
                </c:pt>
                <c:pt idx="29">
                  <c:v>4.2414821080270892E-2</c:v>
                </c:pt>
                <c:pt idx="30">
                  <c:v>3.909584454666E-2</c:v>
                </c:pt>
                <c:pt idx="31">
                  <c:v>3.6206621561402301E-2</c:v>
                </c:pt>
                <c:pt idx="32">
                  <c:v>3.3695259680299017E-2</c:v>
                </c:pt>
                <c:pt idx="33">
                  <c:v>3.1513818279172552E-2</c:v>
                </c:pt>
                <c:pt idx="34">
                  <c:v>2.9617863803693942E-2</c:v>
                </c:pt>
                <c:pt idx="35">
                  <c:v>2.7966150148946611E-2</c:v>
                </c:pt>
                <c:pt idx="36">
                  <c:v>2.6520420516654788E-2</c:v>
                </c:pt>
                <c:pt idx="37">
                  <c:v>2.5245321989478885E-2</c:v>
                </c:pt>
                <c:pt idx="38">
                  <c:v>2.410841779407653E-2</c:v>
                </c:pt>
                <c:pt idx="39">
                  <c:v>2.3080275524512806E-2</c:v>
                </c:pt>
                <c:pt idx="40">
                  <c:v>2.2134603451247147E-2</c:v>
                </c:pt>
                <c:pt idx="41">
                  <c:v>2.1248402561788136E-2</c:v>
                </c:pt>
                <c:pt idx="42">
                  <c:v>2.0402100206972765E-2</c:v>
                </c:pt>
                <c:pt idx="43">
                  <c:v>1.9579632895355442E-2</c:v>
                </c:pt>
                <c:pt idx="44">
                  <c:v>1.8768451108987918E-2</c:v>
                </c:pt>
                <c:pt idx="45">
                  <c:v>1.7959427600160994E-2</c:v>
                </c:pt>
                <c:pt idx="46">
                  <c:v>1.7146661455315081E-2</c:v>
                </c:pt>
                <c:pt idx="47">
                  <c:v>1.632718182272375E-2</c:v>
                </c:pt>
                <c:pt idx="48">
                  <c:v>1.5500565976621689E-2</c:v>
                </c:pt>
                <c:pt idx="49">
                  <c:v>1.4668494874910362E-2</c:v>
                </c:pt>
                <c:pt idx="50">
                  <c:v>1.3834274543899126E-2</c:v>
                </c:pt>
                <c:pt idx="51">
                  <c:v>1.3002353082868264E-2</c:v>
                </c:pt>
                <c:pt idx="52">
                  <c:v>1.2177861042365607E-2</c:v>
                </c:pt>
                <c:pt idx="53">
                  <c:v>1.1366198123173495E-2</c:v>
                </c:pt>
                <c:pt idx="54">
                  <c:v>1.0572682603232327E-2</c:v>
                </c:pt>
                <c:pt idx="55">
                  <c:v>9.8022727357295718E-3</c:v>
                </c:pt>
                <c:pt idx="56">
                  <c:v>9.0593625530923129E-3</c:v>
                </c:pt>
                <c:pt idx="57">
                  <c:v>8.3476487783656732E-3</c:v>
                </c:pt>
                <c:pt idx="58">
                  <c:v>7.6700612946423814E-3</c:v>
                </c:pt>
                <c:pt idx="59">
                  <c:v>7.028746967322314E-3</c:v>
                </c:pt>
                <c:pt idx="60">
                  <c:v>6.4250954345998774E-3</c:v>
                </c:pt>
                <c:pt idx="61">
                  <c:v>5.8597955129146978E-3</c:v>
                </c:pt>
                <c:pt idx="62">
                  <c:v>5.3329117743670558E-3</c:v>
                </c:pt>
                <c:pt idx="63">
                  <c:v>4.8439723097060969E-3</c:v>
                </c:pt>
                <c:pt idx="64">
                  <c:v>4.3920604033979831E-3</c:v>
                </c:pt>
                <c:pt idx="65">
                  <c:v>3.975904591033412E-3</c:v>
                </c:pt>
                <c:pt idx="66">
                  <c:v>3.5939631882243462E-3</c:v>
                </c:pt>
                <c:pt idx="67">
                  <c:v>3.2445007819791381E-3</c:v>
                </c:pt>
                <c:pt idx="68">
                  <c:v>2.9256553194833379E-3</c:v>
                </c:pt>
                <c:pt idx="69">
                  <c:v>2.6354953116919507E-3</c:v>
                </c:pt>
                <c:pt idx="70">
                  <c:v>2.3720673106992531E-3</c:v>
                </c:pt>
                <c:pt idx="71">
                  <c:v>2.1334342542296434E-3</c:v>
                </c:pt>
                <c:pt idx="72">
                  <c:v>1.9177055365804008E-3</c:v>
                </c:pt>
                <c:pt idx="73">
                  <c:v>1.7230598013082618E-3</c:v>
                </c:pt>
                <c:pt idx="74">
                  <c:v>1.5477614915452103E-3</c:v>
                </c:pt>
                <c:pt idx="75">
                  <c:v>1.3901721684071871E-3</c:v>
                </c:pt>
                <c:pt idx="76">
                  <c:v>1.2487575401191986E-3</c:v>
                </c:pt>
                <c:pt idx="77">
                  <c:v>1.1220910523332887E-3</c:v>
                </c:pt>
                <c:pt idx="78">
                  <c:v>1.0088547869482585E-3</c:v>
                </c:pt>
                <c:pt idx="79">
                  <c:v>9.0783831183209867E-4</c:v>
                </c:pt>
                <c:pt idx="80">
                  <c:v>8.1793602330620789E-4</c:v>
                </c:pt>
                <c:pt idx="81">
                  <c:v>7.3814343076820412E-4</c:v>
                </c:pt>
                <c:pt idx="82">
                  <c:v>6.6755275033898395E-4</c:v>
                </c:pt>
                <c:pt idx="83">
                  <c:v>6.0534810261741567E-4</c:v>
                </c:pt>
                <c:pt idx="84">
                  <c:v>5.5080054838871914E-4</c:v>
                </c:pt>
                <c:pt idx="85">
                  <c:v>5.0326314482399481E-4</c:v>
                </c:pt>
                <c:pt idx="86">
                  <c:v>4.6216616240418338E-4</c:v>
                </c:pt>
                <c:pt idx="87">
                  <c:v>4.2701256844593648E-4</c:v>
                </c:pt>
                <c:pt idx="88">
                  <c:v>3.9737385561573296E-4</c:v>
                </c:pt>
                <c:pt idx="89">
                  <c:v>3.728862721459727E-4</c:v>
                </c:pt>
                <c:pt idx="90">
                  <c:v>3.5324749364127689E-4</c:v>
                </c:pt>
                <c:pt idx="91">
                  <c:v>3.3821376350541126E-4</c:v>
                </c:pt>
                <c:pt idx="92">
                  <c:v>3.2759751934562038E-4</c:v>
                </c:pt>
                <c:pt idx="93">
                  <c:v>3.2126551552918119E-4</c:v>
                </c:pt>
                <c:pt idx="94">
                  <c:v>3.19137446764545E-4</c:v>
                </c:pt>
                <c:pt idx="95">
                  <c:v>3.2118507361094425E-4</c:v>
                </c:pt>
                <c:pt idx="96">
                  <c:v>3.2743184769095101E-4</c:v>
                </c:pt>
                <c:pt idx="97">
                  <c:v>3.3795303162919307E-4</c:v>
                </c:pt>
                <c:pt idx="98">
                  <c:v>3.5287630592294487E-4</c:v>
                </c:pt>
                <c:pt idx="99">
                  <c:v>3.7238285162131967E-4</c:v>
                </c:pt>
                <c:pt idx="100">
                  <c:v>3.9670889338569887E-4</c:v>
                </c:pt>
                <c:pt idx="101">
                  <c:v>4.2614768172544062E-4</c:v>
                </c:pt>
                <c:pt idx="102">
                  <c:v>4.6105188539784193E-4</c:v>
                </c:pt>
                <c:pt idx="103">
                  <c:v>5.0183635450930589E-4</c:v>
                </c:pt>
                <c:pt idx="104">
                  <c:v>5.4898120105265839E-4</c:v>
                </c:pt>
                <c:pt idx="105">
                  <c:v>6.0303512566736381E-4</c:v>
                </c:pt>
                <c:pt idx="106">
                  <c:v>6.6461889642043014E-4</c:v>
                </c:pt>
                <c:pt idx="107">
                  <c:v>7.3442885638688726E-4</c:v>
                </c:pt>
                <c:pt idx="108">
                  <c:v>8.1324030069302702E-4</c:v>
                </c:pt>
                <c:pt idx="109">
                  <c:v>9.0191051936561151E-4</c:v>
                </c:pt>
                <c:pt idx="110">
                  <c:v>1.0013812487224859E-3</c:v>
                </c:pt>
                <c:pt idx="111">
                  <c:v>1.1126802101889214E-3</c:v>
                </c:pt>
                <c:pt idx="112">
                  <c:v>1.2369213406576004E-3</c:v>
                </c:pt>
                <c:pt idx="113">
                  <c:v>1.3753032326639398E-3</c:v>
                </c:pt>
                <c:pt idx="114">
                  <c:v>1.5291052063740665E-3</c:v>
                </c:pt>
                <c:pt idx="115">
                  <c:v>1.6996803305593415E-3</c:v>
                </c:pt>
                <c:pt idx="116">
                  <c:v>1.8884445999931831E-3</c:v>
                </c:pt>
                <c:pt idx="117">
                  <c:v>2.0968613680921221E-3</c:v>
                </c:pt>
                <c:pt idx="118">
                  <c:v>2.3264200353374635E-3</c:v>
                </c:pt>
                <c:pt idx="119">
                  <c:v>2.5786079192565777E-3</c:v>
                </c:pt>
                <c:pt idx="120">
                  <c:v>2.8548741985271087E-3</c:v>
                </c:pt>
                <c:pt idx="121">
                  <c:v>3.1565848555790673E-3</c:v>
                </c:pt>
                <c:pt idx="122">
                  <c:v>3.484967668134538E-3</c:v>
                </c:pt>
                <c:pt idx="123">
                  <c:v>3.841046554958281E-3</c:v>
                </c:pt>
                <c:pt idx="124">
                  <c:v>4.225565002895045E-3</c:v>
                </c:pt>
                <c:pt idx="125">
                  <c:v>4.6388989296482957E-3</c:v>
                </c:pt>
                <c:pt idx="126">
                  <c:v>5.0809602032338089E-3</c:v>
                </c:pt>
                <c:pt idx="127">
                  <c:v>5.5510931649198616E-3</c:v>
                </c:pt>
                <c:pt idx="128">
                  <c:v>6.0479678839094608E-3</c:v>
                </c:pt>
                <c:pt idx="129">
                  <c:v>6.5694754678621214E-3</c:v>
                </c:pt>
                <c:pt idx="130">
                  <c:v>7.1126324710418338E-3</c:v>
                </c:pt>
                <c:pt idx="131">
                  <c:v>7.6735031252813564E-3</c:v>
                </c:pt>
                <c:pt idx="132">
                  <c:v>8.2471495421514093E-3</c:v>
                </c:pt>
                <c:pt idx="133">
                  <c:v>8.8276209071138107E-3</c:v>
                </c:pt>
                <c:pt idx="134">
                  <c:v>9.4079926747913899E-3</c:v>
                </c:pt>
                <c:pt idx="135">
                  <c:v>9.980465546272287E-3</c:v>
                </c:pt>
                <c:pt idx="136">
                  <c:v>1.0536531297936268E-2</c:v>
                </c:pt>
                <c:pt idx="137">
                  <c:v>1.1067208217224931E-2</c:v>
                </c:pt>
                <c:pt idx="138">
                  <c:v>1.1563343095417946E-2</c:v>
                </c:pt>
                <c:pt idx="139">
                  <c:v>1.2015969836714501E-2</c:v>
                </c:pt>
                <c:pt idx="140">
                  <c:v>1.2416707484825597E-2</c:v>
                </c:pt>
                <c:pt idx="141">
                  <c:v>1.2758173821117056E-2</c:v>
                </c:pt>
                <c:pt idx="142">
                  <c:v>1.3034385758309484E-2</c:v>
                </c:pt>
                <c:pt idx="143">
                  <c:v>1.3241115573908288E-2</c:v>
                </c:pt>
                <c:pt idx="144">
                  <c:v>1.3376173325296482E-2</c:v>
                </c:pt>
                <c:pt idx="145">
                  <c:v>1.3439590779455472E-2</c:v>
                </c:pt>
                <c:pt idx="146">
                  <c:v>1.3433690462166616E-2</c:v>
                </c:pt>
                <c:pt idx="147">
                  <c:v>1.3363033963714589E-2</c:v>
                </c:pt>
                <c:pt idx="148">
                  <c:v>1.3234254968739458E-2</c:v>
                </c:pt>
                <c:pt idx="149">
                  <c:v>1.3055792983830368E-2</c:v>
                </c:pt>
                <c:pt idx="150">
                  <c:v>1.2837551955630364E-2</c:v>
                </c:pt>
                <c:pt idx="151">
                  <c:v>1.2590512883618555E-2</c:v>
                </c:pt>
                <c:pt idx="152">
                  <c:v>1.232633072252684E-2</c:v>
                </c:pt>
                <c:pt idx="153">
                  <c:v>1.2056943555155211E-2</c:v>
                </c:pt>
                <c:pt idx="154">
                  <c:v>1.1794216925319812E-2</c:v>
                </c:pt>
                <c:pt idx="155">
                  <c:v>1.1549639388076922E-2</c:v>
                </c:pt>
                <c:pt idx="156">
                  <c:v>1.1334077870922877E-2</c:v>
                </c:pt>
                <c:pt idx="157">
                  <c:v>1.1157594331511349E-2</c:v>
                </c:pt>
                <c:pt idx="158">
                  <c:v>1.1029319175198522E-2</c:v>
                </c:pt>
                <c:pt idx="159">
                  <c:v>1.095737238411539E-2</c:v>
                </c:pt>
                <c:pt idx="160">
                  <c:v>1.0948820446527245E-2</c:v>
                </c:pt>
                <c:pt idx="161">
                  <c:v>1.1009655877820507E-2</c:v>
                </c:pt>
                <c:pt idx="162">
                  <c:v>1.1144786173069151E-2</c:v>
                </c:pt>
                <c:pt idx="163">
                  <c:v>1.1358020151838445E-2</c:v>
                </c:pt>
                <c:pt idx="164">
                  <c:v>1.1652041584593435E-2</c:v>
                </c:pt>
                <c:pt idx="165">
                  <c:v>1.2028362512674756E-2</c:v>
                </c:pt>
                <c:pt idx="166">
                  <c:v>1.248725164164638E-2</c:v>
                </c:pt>
                <c:pt idx="167">
                  <c:v>1.3027636511879555E-2</c:v>
                </c:pt>
                <c:pt idx="168">
                  <c:v>1.3646981778616106E-2</c:v>
                </c:pt>
                <c:pt idx="169">
                  <c:v>1.4341149817673975E-2</c:v>
                </c:pt>
                <c:pt idx="170">
                  <c:v>1.5104253926319765E-2</c:v>
                </c:pt>
                <c:pt idx="171">
                  <c:v>1.5928518446920083E-2</c:v>
                </c:pt>
                <c:pt idx="172">
                  <c:v>1.6804163925169875E-2</c:v>
                </c:pt>
                <c:pt idx="173">
                  <c:v>1.7719338511900665E-2</c:v>
                </c:pt>
                <c:pt idx="174">
                  <c:v>1.8660118684888552E-2</c:v>
                </c:pt>
                <c:pt idx="175">
                  <c:v>1.9610602373026257E-2</c:v>
                </c:pt>
                <c:pt idx="176">
                  <c:v>2.0553115074185287E-2</c:v>
                </c:pt>
                <c:pt idx="177">
                  <c:v>2.146854406068267E-2</c:v>
                </c:pt>
                <c:pt idx="178">
                  <c:v>2.2336807042169279E-2</c:v>
                </c:pt>
                <c:pt idx="179">
                  <c:v>2.3137449941495764E-2</c:v>
                </c:pt>
                <c:pt idx="180">
                  <c:v>2.3850354556459466E-2</c:v>
                </c:pt>
                <c:pt idx="181">
                  <c:v>2.4456522272436672E-2</c:v>
                </c:pt>
                <c:pt idx="182">
                  <c:v>2.4938886619094044E-2</c:v>
                </c:pt>
                <c:pt idx="183">
                  <c:v>2.5283097544380757E-2</c:v>
                </c:pt>
                <c:pt idx="184">
                  <c:v>2.5478215879384307E-2</c:v>
                </c:pt>
                <c:pt idx="185">
                  <c:v>2.5517259045145433E-2</c:v>
                </c:pt>
                <c:pt idx="186">
                  <c:v>2.5397549040428898E-2</c:v>
                </c:pt>
                <c:pt idx="187">
                  <c:v>2.5120830324976275E-2</c:v>
                </c:pt>
                <c:pt idx="188">
                  <c:v>2.4693146337200093E-2</c:v>
                </c:pt>
                <c:pt idx="189">
                  <c:v>2.4124486137808709E-2</c:v>
                </c:pt>
                <c:pt idx="190">
                  <c:v>2.3428233808435592E-2</c:v>
                </c:pt>
                <c:pt idx="191">
                  <c:v>2.2620469836290628E-2</c:v>
                </c:pt>
                <c:pt idx="192">
                  <c:v>2.1719183743605444E-2</c:v>
                </c:pt>
                <c:pt idx="193">
                  <c:v>2.0743459851589426E-2</c:v>
                </c:pt>
                <c:pt idx="194">
                  <c:v>1.9712693735944024E-2</c:v>
                </c:pt>
                <c:pt idx="195">
                  <c:v>1.864588709096705E-2</c:v>
                </c:pt>
                <c:pt idx="196">
                  <c:v>1.7561055439215073E-2</c:v>
                </c:pt>
                <c:pt idx="197">
                  <c:v>1.6474768616875808E-2</c:v>
                </c:pt>
                <c:pt idx="198">
                  <c:v>1.5401830188589795E-2</c:v>
                </c:pt>
                <c:pt idx="199">
                  <c:v>1.4355090336025396E-2</c:v>
                </c:pt>
                <c:pt idx="200">
                  <c:v>1.3345378134063756E-2</c:v>
                </c:pt>
                <c:pt idx="201">
                  <c:v>1.23815336997241E-2</c:v>
                </c:pt>
                <c:pt idx="202">
                  <c:v>1.1470518232983878E-2</c:v>
                </c:pt>
                <c:pt idx="203">
                  <c:v>1.0617579931832637E-2</c:v>
                </c:pt>
                <c:pt idx="204">
                  <c:v>9.8264554907106245E-3</c:v>
                </c:pt>
                <c:pt idx="205">
                  <c:v>9.0995897148390074E-3</c:v>
                </c:pt>
                <c:pt idx="206">
                  <c:v>8.4383591208710661E-3</c:v>
                </c:pt>
                <c:pt idx="207">
                  <c:v>7.8432887940543383E-3</c:v>
                </c:pt>
                <c:pt idx="208">
                  <c:v>7.3142549204679433E-3</c:v>
                </c:pt>
                <c:pt idx="209">
                  <c:v>6.8506681238257611E-3</c:v>
                </c:pt>
                <c:pt idx="210">
                  <c:v>6.4516349266361232E-3</c:v>
                </c:pt>
                <c:pt idx="211">
                  <c:v>6.1160963169437678E-3</c:v>
                </c:pt>
                <c:pt idx="212">
                  <c:v>5.842943574983708E-3</c:v>
                </c:pt>
                <c:pt idx="213">
                  <c:v>5.6311122666483195E-3</c:v>
                </c:pt>
                <c:pt idx="214">
                  <c:v>5.4796557219080394E-3</c:v>
                </c:pt>
                <c:pt idx="215">
                  <c:v>5.3877994663822284E-3</c:v>
                </c:pt>
                <c:pt idx="216">
                  <c:v>5.3549780383278407E-3</c:v>
                </c:pt>
                <c:pt idx="217">
                  <c:v>5.3808554691979135E-3</c:v>
                </c:pt>
                <c:pt idx="218">
                  <c:v>5.4653304939528292E-3</c:v>
                </c:pt>
                <c:pt idx="219">
                  <c:v>5.6085273417090424E-3</c:v>
                </c:pt>
                <c:pt idx="220">
                  <c:v>5.8107727881775064E-3</c:v>
                </c:pt>
                <c:pt idx="221">
                  <c:v>6.0725600765499654E-3</c:v>
                </c:pt>
                <c:pt idx="222">
                  <c:v>6.3945003799017932E-3</c:v>
                </c:pt>
                <c:pt idx="223">
                  <c:v>6.7772627315751122E-3</c:v>
                </c:pt>
                <c:pt idx="224">
                  <c:v>7.2215038331062218E-3</c:v>
                </c:pt>
                <c:pt idx="225">
                  <c:v>7.7277898972992042E-3</c:v>
                </c:pt>
                <c:pt idx="226">
                  <c:v>8.2965137174567209E-3</c:v>
                </c:pt>
                <c:pt idx="227">
                  <c:v>8.9278114679110891E-3</c:v>
                </c:pt>
                <c:pt idx="228">
                  <c:v>9.6214852933814033E-3</c:v>
                </c:pt>
                <c:pt idx="229">
                  <c:v>1.0376939441291283E-2</c:v>
                </c:pt>
                <c:pt idx="230">
                  <c:v>1.1193139374465323E-2</c:v>
                </c:pt>
                <c:pt idx="231">
                  <c:v>1.2068604744441658E-2</c:v>
                </c:pt>
                <c:pt idx="232">
                  <c:v>1.3001448016464126E-2</c:v>
                </c:pt>
                <c:pt idx="233">
                  <c:v>1.398947058224486E-2</c:v>
                </c:pt>
                <c:pt idx="234">
                  <c:v>1.5030327043090893E-2</c:v>
                </c:pt>
                <c:pt idx="235">
                  <c:v>1.6121765727530341E-2</c:v>
                </c:pt>
                <c:pt idx="236">
                  <c:v>1.7261949305360187E-2</c:v>
                </c:pt>
                <c:pt idx="237">
                  <c:v>1.844985368646335E-2</c:v>
                </c:pt>
                <c:pt idx="238">
                  <c:v>1.9685736655193034E-2</c:v>
                </c:pt>
                <c:pt idx="239">
                  <c:v>2.097166060961933E-2</c:v>
                </c:pt>
                <c:pt idx="240">
                  <c:v>2.2312047330165688E-2</c:v>
                </c:pt>
                <c:pt idx="241">
                  <c:v>2.3714238003274407E-2</c:v>
                </c:pt>
                <c:pt idx="242">
                  <c:v>2.5189029809287146E-2</c:v>
                </c:pt>
                <c:pt idx="243">
                  <c:v>2.6751161981185826E-2</c:v>
                </c:pt>
                <c:pt idx="244">
                  <c:v>2.8419729572628095E-2</c:v>
                </c:pt>
                <c:pt idx="245">
                  <c:v>3.0218511832860225E-2</c:v>
                </c:pt>
                <c:pt idx="246">
                  <c:v>3.2176213058241927E-2</c:v>
                </c:pt>
                <c:pt idx="247">
                  <c:v>3.432662562047975E-2</c:v>
                </c:pt>
                <c:pt idx="248">
                  <c:v>3.6708735944971926E-2</c:v>
                </c:pt>
                <c:pt idx="249">
                  <c:v>3.936680307553115E-2</c:v>
                </c:pt>
                <c:pt idx="250">
                  <c:v>4.2350445102636088E-2</c:v>
                </c:pt>
                <c:pt idx="251">
                  <c:v>4.5714770748568917E-2</c:v>
                </c:pt>
                <c:pt idx="252">
                  <c:v>4.9520592020505717E-2</c:v>
                </c:pt>
                <c:pt idx="253">
                  <c:v>5.3834749800653191E-2</c:v>
                </c:pt>
                <c:pt idx="254">
                  <c:v>5.8730578586429591E-2</c:v>
                </c:pt>
                <c:pt idx="255">
                  <c:v>6.4288530443421185E-2</c:v>
                </c:pt>
                <c:pt idx="256">
                  <c:v>7.0596972582861656E-2</c:v>
                </c:pt>
                <c:pt idx="257">
                  <c:v>7.7753168558615859E-2</c:v>
                </c:pt>
                <c:pt idx="258">
                  <c:v>8.5864450320762384E-2</c:v>
                </c:pt>
                <c:pt idx="259">
                  <c:v>9.5049587396139112E-2</c:v>
                </c:pt>
                <c:pt idx="260">
                  <c:v>0.10544036019461403</c:v>
                </c:pt>
                <c:pt idx="261">
                  <c:v>0.11718334662288793</c:v>
                </c:pt>
                <c:pt idx="262">
                  <c:v>0.13044193452208652</c:v>
                </c:pt>
                <c:pt idx="263">
                  <c:v>0.14539857663083455</c:v>
                </c:pt>
                <c:pt idx="264">
                  <c:v>0.16225730955809242</c:v>
                </c:pt>
                <c:pt idx="265">
                  <c:v>0.18124656344507223</c:v>
                </c:pt>
                <c:pt idx="266">
                  <c:v>0.20262229449312014</c:v>
                </c:pt>
                <c:pt idx="267">
                  <c:v>0.22667147829384149</c:v>
                </c:pt>
                <c:pt idx="268">
                  <c:v>0.25371600793592053</c:v>
                </c:pt>
                <c:pt idx="269">
                  <c:v>0.28411704724144432</c:v>
                </c:pt>
                <c:pt idx="270">
                  <c:v>0.31827989629653974</c:v>
                </c:pt>
                <c:pt idx="271">
                  <c:v>0.35665943380239568</c:v>
                </c:pt>
                <c:pt idx="272">
                  <c:v>0.39976620881396718</c:v>
                </c:pt>
                <c:pt idx="273">
                  <c:v>0.44817326329639551</c:v>
                </c:pt>
                <c:pt idx="274">
                  <c:v>0.50252377676386784</c:v>
                </c:pt>
                <c:pt idx="275">
                  <c:v>0.56353963523161155</c:v>
                </c:pt>
                <c:pt idx="276">
                  <c:v>0.63203103897841539</c:v>
                </c:pt>
                <c:pt idx="277">
                  <c:v>0.70890727736625914</c:v>
                </c:pt>
                <c:pt idx="278">
                  <c:v>0.79518881439230904</c:v>
                </c:pt>
                <c:pt idx="279">
                  <c:v>0.89202084597202858</c:v>
                </c:pt>
                <c:pt idx="280">
                  <c:v>1.0006885094077358</c:v>
                </c:pt>
              </c:numCache>
            </c:numRef>
          </c:yVal>
          <c:smooth val="1"/>
        </c:ser>
        <c:axId val="107285504"/>
        <c:axId val="107312256"/>
      </c:scatterChart>
      <c:valAx>
        <c:axId val="1072855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50"/>
                </a:pPr>
                <a:r>
                  <a:rPr lang="en-US" sz="1050"/>
                  <a:t>B_pH</a:t>
                </a:r>
              </a:p>
            </c:rich>
          </c:tx>
          <c:layout>
            <c:manualLayout>
              <c:xMode val="edge"/>
              <c:yMode val="edge"/>
              <c:x val="0.48220890715353831"/>
              <c:y val="7.1314877384794214E-3"/>
            </c:manualLayout>
          </c:layout>
        </c:title>
        <c:numFmt formatCode="0" sourceLinked="0"/>
        <c:majorTickMark val="cross"/>
        <c:minorTickMark val="out"/>
        <c:tickLblPos val="high"/>
        <c:crossAx val="107312256"/>
        <c:crosses val="autoZero"/>
        <c:crossBetween val="midCat"/>
        <c:majorUnit val="1"/>
        <c:minorUnit val="0.5"/>
      </c:valAx>
      <c:valAx>
        <c:axId val="107312256"/>
        <c:scaling>
          <c:logBase val="10"/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050"/>
                </a:pPr>
                <a:r>
                  <a:rPr lang="en-US" sz="1050"/>
                  <a:t>log[…]</a:t>
                </a:r>
                <a:r>
                  <a:rPr lang="en-US" sz="1050" baseline="-25000">
                    <a:latin typeface="Times New Roman"/>
                    <a:cs typeface="Times New Roman"/>
                  </a:rPr>
                  <a:t>↓</a:t>
                </a:r>
                <a:endParaRPr lang="en-US" sz="1050" baseline="-25000"/>
              </a:p>
            </c:rich>
          </c:tx>
          <c:layout>
            <c:manualLayout>
              <c:xMode val="edge"/>
              <c:yMode val="edge"/>
              <c:x val="0"/>
              <c:y val="6.4089069085011413E-2"/>
            </c:manualLayout>
          </c:layout>
        </c:title>
        <c:numFmt formatCode="0.E+00" sourceLinked="0"/>
        <c:tickLblPos val="nextTo"/>
        <c:crossAx val="107285504"/>
        <c:crosses val="autoZero"/>
        <c:crossBetween val="midCat"/>
      </c:valAx>
    </c:plotArea>
    <c:plotVisOnly val="1"/>
  </c:chart>
  <c:spPr>
    <a:ln>
      <a:noFill/>
    </a:ln>
  </c:spPr>
  <c:txPr>
    <a:bodyPr/>
    <a:lstStyle/>
    <a:p>
      <a:pPr>
        <a:defRPr sz="800"/>
      </a:pPr>
      <a:endParaRPr lang="it-IT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autoTitleDeleted val="1"/>
    <c:plotArea>
      <c:layout>
        <c:manualLayout>
          <c:layoutTarget val="inner"/>
          <c:xMode val="edge"/>
          <c:yMode val="edge"/>
          <c:x val="8.7080975989112505E-2"/>
          <c:y val="7.6775807806529817E-2"/>
          <c:w val="0.86458559346748365"/>
          <c:h val="0.8302385876809304"/>
        </c:manualLayout>
      </c:layout>
      <c:scatterChart>
        <c:scatterStyle val="smoothMarker"/>
        <c:ser>
          <c:idx val="0"/>
          <c:order val="0"/>
          <c:tx>
            <c:strRef>
              <c:f>Example!$M$2</c:f>
              <c:strCache>
                <c:ptCount val="1"/>
                <c:pt idx="0">
                  <c:v>M_∫eta</c:v>
                </c:pt>
              </c:strCache>
            </c:strRef>
          </c:tx>
          <c:spPr>
            <a:ln w="31750"/>
          </c:spPr>
          <c:marker>
            <c:symbol val="none"/>
          </c:marker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Example!$M$3:$M$283</c:f>
              <c:numCache>
                <c:formatCode>0.000E+00</c:formatCode>
                <c:ptCount val="281"/>
                <c:pt idx="0">
                  <c:v>0</c:v>
                </c:pt>
                <c:pt idx="1">
                  <c:v>0.21782349113410246</c:v>
                </c:pt>
                <c:pt idx="2">
                  <c:v>0.30932430716789244</c:v>
                </c:pt>
                <c:pt idx="3">
                  <c:v>0.39088600475334956</c:v>
                </c:pt>
                <c:pt idx="4">
                  <c:v>0.46359081383587936</c:v>
                </c:pt>
                <c:pt idx="5">
                  <c:v>0.52840342764962511</c:v>
                </c:pt>
                <c:pt idx="6">
                  <c:v>0.58618380082408583</c:v>
                </c:pt>
                <c:pt idx="7">
                  <c:v>0.63769855699508138</c:v>
                </c:pt>
                <c:pt idx="8">
                  <c:v>0.68363115713372125</c:v>
                </c:pt>
                <c:pt idx="9">
                  <c:v>0.72459096332813078</c:v>
                </c:pt>
                <c:pt idx="10">
                  <c:v>0.76112131805520278</c:v>
                </c:pt>
                <c:pt idx="11">
                  <c:v>0.79370674586780166</c:v>
                </c:pt>
                <c:pt idx="12">
                  <c:v>0.82277937272196988</c:v>
                </c:pt>
                <c:pt idx="13">
                  <c:v>0.84872464772305423</c:v>
                </c:pt>
                <c:pt idx="14">
                  <c:v>0.87188644274056493</c:v>
                </c:pt>
                <c:pt idx="15">
                  <c:v>0.89257159700569577</c:v>
                </c:pt>
                <c:pt idx="16">
                  <c:v>0.91105396635348823</c:v>
                </c:pt>
                <c:pt idx="17">
                  <c:v>0.92757803010731121</c:v>
                </c:pt>
                <c:pt idx="18">
                  <c:v>0.9423621026424398</c:v>
                </c:pt>
                <c:pt idx="19">
                  <c:v>0.955601191335405</c:v>
                </c:pt>
                <c:pt idx="20">
                  <c:v>0.96746953784487744</c:v>
                </c:pt>
                <c:pt idx="21">
                  <c:v>0.97812287542749154</c:v>
                </c:pt>
                <c:pt idx="22">
                  <c:v>0.98770043122818429</c:v>
                </c:pt>
                <c:pt idx="23">
                  <c:v>0.99632669916966954</c:v>
                </c:pt>
                <c:pt idx="24">
                  <c:v>1.0041130061797041</c:v>
                </c:pt>
                <c:pt idx="25">
                  <c:v>1.0111588920265233</c:v>
                </c:pt>
                <c:pt idx="26">
                  <c:v>1.0175533209774961</c:v>
                </c:pt>
                <c:pt idx="27">
                  <c:v>1.023375741852272</c:v>
                </c:pt>
                <c:pt idx="28">
                  <c:v>1.0286970118066294</c:v>
                </c:pt>
                <c:pt idx="29">
                  <c:v>1.0335801983464854</c:v>
                </c:pt>
                <c:pt idx="30">
                  <c:v>1.0380812736072589</c:v>
                </c:pt>
                <c:pt idx="31">
                  <c:v>1.0422497147926568</c:v>
                </c:pt>
                <c:pt idx="32">
                  <c:v>1.0461290247682049</c:v>
                </c:pt>
                <c:pt idx="33">
                  <c:v>1.0497571870313223</c:v>
                </c:pt>
                <c:pt idx="34">
                  <c:v>1.0531670694776436</c:v>
                </c:pt>
                <c:pt idx="35">
                  <c:v>1.0563867913696794</c:v>
                </c:pt>
                <c:pt idx="36">
                  <c:v>1.0594400674934463</c:v>
                </c:pt>
                <c:pt idx="37">
                  <c:v>1.0623465424801035</c:v>
                </c:pt>
                <c:pt idx="38">
                  <c:v>1.0651221265394222</c:v>
                </c:pt>
                <c:pt idx="39">
                  <c:v>1.0677793413503527</c:v>
                </c:pt>
                <c:pt idx="40">
                  <c:v>1.0703276816447422</c:v>
                </c:pt>
                <c:pt idx="41">
                  <c:v>1.0727739942953791</c:v>
                </c:pt>
                <c:pt idx="42">
                  <c:v>1.0751228727906326</c:v>
                </c:pt>
                <c:pt idx="43">
                  <c:v>1.0773770612411504</c:v>
                </c:pt>
                <c:pt idx="44">
                  <c:v>1.0795378589409899</c:v>
                </c:pt>
                <c:pt idx="45">
                  <c:v>1.0816055143710255</c:v>
                </c:pt>
                <c:pt idx="46">
                  <c:v>1.08357959664438</c:v>
                </c:pt>
                <c:pt idx="47">
                  <c:v>1.0854593328422439</c:v>
                </c:pt>
                <c:pt idx="48">
                  <c:v>1.0872439013777078</c:v>
                </c:pt>
                <c:pt idx="49">
                  <c:v>1.0889326741912853</c:v>
                </c:pt>
                <c:pt idx="50">
                  <c:v>1.0905254038438186</c:v>
                </c:pt>
                <c:pt idx="51">
                  <c:v>1.0920223550024843</c:v>
                </c:pt>
                <c:pt idx="52">
                  <c:v>1.0934243830108961</c:v>
                </c:pt>
                <c:pt idx="53">
                  <c:v>1.0947329648761683</c:v>
                </c:pt>
                <c:pt idx="54">
                  <c:v>1.0959501898947666</c:v>
                </c:pt>
                <c:pt idx="55">
                  <c:v>1.0970787182031265</c:v>
                </c:pt>
                <c:pt idx="56">
                  <c:v>1.0981217158193421</c:v>
                </c:pt>
                <c:pt idx="57">
                  <c:v>1.0990827743624587</c:v>
                </c:pt>
                <c:pt idx="58">
                  <c:v>1.099965822766765</c:v>
                </c:pt>
                <c:pt idx="59">
                  <c:v>1.1007750371335525</c:v>
                </c:pt>
                <c:pt idx="60">
                  <c:v>1.1015147535521164</c:v>
                </c:pt>
                <c:pt idx="61">
                  <c:v>1.1021893874146718</c:v>
                </c:pt>
                <c:pt idx="62">
                  <c:v>1.1028033615475707</c:v>
                </c:pt>
                <c:pt idx="63">
                  <c:v>1.103361044446608</c:v>
                </c:pt>
                <c:pt idx="64">
                  <c:v>1.1038666990668058</c:v>
                </c:pt>
                <c:pt idx="65">
                  <c:v>1.104324441980443</c:v>
                </c:pt>
                <c:pt idx="66">
                  <c:v>1.104738212266831</c:v>
                </c:pt>
                <c:pt idx="67">
                  <c:v>1.1051117492084848</c:v>
                </c:pt>
                <c:pt idx="68">
                  <c:v>1.1054485777111753</c:v>
                </c:pt>
                <c:pt idx="69">
                  <c:v>1.1057520003097889</c:v>
                </c:pt>
                <c:pt idx="70">
                  <c:v>1.1060250946402193</c:v>
                </c:pt>
                <c:pt idx="71">
                  <c:v>1.1062707153258329</c:v>
                </c:pt>
                <c:pt idx="72">
                  <c:v>1.1064914993259805</c:v>
                </c:pt>
                <c:pt idx="73">
                  <c:v>1.1066898739086102</c:v>
                </c:pt>
                <c:pt idx="74">
                  <c:v>1.1068680665283108</c:v>
                </c:pt>
                <c:pt idx="75">
                  <c:v>1.1070281160074302</c:v>
                </c:pt>
                <c:pt idx="76">
                  <c:v>1.1071718845264562</c:v>
                </c:pt>
                <c:pt idx="77">
                  <c:v>1.1073010700277428</c:v>
                </c:pt>
                <c:pt idx="78">
                  <c:v>1.1074172187227231</c:v>
                </c:pt>
                <c:pt idx="79">
                  <c:v>1.1075217374666855</c:v>
                </c:pt>
                <c:pt idx="80">
                  <c:v>1.1076159058275967</c:v>
                </c:pt>
                <c:pt idx="81">
                  <c:v>1.1077008877271735</c:v>
                </c:pt>
                <c:pt idx="82">
                  <c:v>1.1077777425746556</c:v>
                </c:pt>
                <c:pt idx="83">
                  <c:v>1.1078474358476988</c:v>
                </c:pt>
                <c:pt idx="84">
                  <c:v>1.1079108491017344</c:v>
                </c:pt>
                <c:pt idx="85">
                  <c:v>1.1079687894101506</c:v>
                </c:pt>
                <c:pt idx="86">
                  <c:v>1.1080219982538035</c:v>
                </c:pt>
                <c:pt idx="87">
                  <c:v>1.1080711598905493</c:v>
                </c:pt>
                <c:pt idx="88">
                  <c:v>1.108116909244516</c:v>
                </c:pt>
                <c:pt idx="89">
                  <c:v>1.1081598393613634</c:v>
                </c:pt>
                <c:pt idx="90">
                  <c:v>1.1082005084803708</c:v>
                </c:pt>
                <c:pt idx="91">
                  <c:v>1.1082394467773029</c:v>
                </c:pt>
                <c:pt idx="92">
                  <c:v>1.1082771628340071</c:v>
                </c:pt>
                <c:pt idx="93">
                  <c:v>1.1083141498918609</c:v>
                </c:pt>
                <c:pt idx="94">
                  <c:v>1.1083508919467537</c:v>
                </c:pt>
                <c:pt idx="95">
                  <c:v>1.1083878697433898</c:v>
                </c:pt>
                <c:pt idx="96">
                  <c:v>1.1084255667264404</c:v>
                </c:pt>
                <c:pt idx="97">
                  <c:v>1.108464475005507</c:v>
                </c:pt>
                <c:pt idx="98">
                  <c:v>1.108505101389951</c:v>
                </c:pt>
                <c:pt idx="99">
                  <c:v>1.1085479735483708</c:v>
                </c:pt>
                <c:pt idx="100">
                  <c:v>1.1085936463457347</c:v>
                </c:pt>
                <c:pt idx="101">
                  <c:v>1.1086427084087209</c:v>
                </c:pt>
                <c:pt idx="102">
                  <c:v>1.1086957889664979</c:v>
                </c:pt>
                <c:pt idx="103">
                  <c:v>1.1087535650096154</c:v>
                </c:pt>
                <c:pt idx="104">
                  <c:v>1.1088167688035566</c:v>
                </c:pt>
                <c:pt idx="105">
                  <c:v>1.1088861957852985</c:v>
                </c:pt>
                <c:pt idx="106">
                  <c:v>1.1089627128603792</c:v>
                </c:pt>
                <c:pt idx="107">
                  <c:v>1.1090472671037934</c:v>
                </c:pt>
                <c:pt idx="108">
                  <c:v>1.1091408948496817</c:v>
                </c:pt>
                <c:pt idx="109">
                  <c:v>1.1092447311313434</c:v>
                </c:pt>
                <c:pt idx="110">
                  <c:v>1.109360019403473</c:v>
                </c:pt>
                <c:pt idx="111">
                  <c:v>1.1094881214415617</c:v>
                </c:pt>
                <c:pt idx="112">
                  <c:v>1.1096305272678206</c:v>
                </c:pt>
                <c:pt idx="113">
                  <c:v>1.1097888648975198</c:v>
                </c:pt>
                <c:pt idx="114">
                  <c:v>1.1099649096331008</c:v>
                </c:pt>
                <c:pt idx="115">
                  <c:v>1.1101605925547979</c:v>
                </c:pt>
                <c:pt idx="116">
                  <c:v>1.1103780077652619</c:v>
                </c:pt>
                <c:pt idx="117">
                  <c:v>1.1106194178419242</c:v>
                </c:pt>
                <c:pt idx="118">
                  <c:v>1.1108872568357775</c:v>
                </c:pt>
                <c:pt idx="119">
                  <c:v>1.1111841300315657</c:v>
                </c:pt>
                <c:pt idx="120">
                  <c:v>1.1115128095568865</c:v>
                </c:pt>
                <c:pt idx="121">
                  <c:v>1.1118762248038707</c:v>
                </c:pt>
                <c:pt idx="122">
                  <c:v>1.1122774465177772</c:v>
                </c:pt>
                <c:pt idx="123">
                  <c:v>1.1127196633268648</c:v>
                </c:pt>
                <c:pt idx="124">
                  <c:v>1.1132061494564742</c:v>
                </c:pt>
                <c:pt idx="125">
                  <c:v>1.1137402224110704</c:v>
                </c:pt>
                <c:pt idx="126">
                  <c:v>1.1143251895485486</c:v>
                </c:pt>
                <c:pt idx="127">
                  <c:v>1.114964282741306</c:v>
                </c:pt>
                <c:pt idx="128">
                  <c:v>1.1156605807478044</c:v>
                </c:pt>
                <c:pt idx="129">
                  <c:v>1.1164169195313127</c:v>
                </c:pt>
                <c:pt idx="130">
                  <c:v>1.1172357915732294</c:v>
                </c:pt>
                <c:pt idx="131">
                  <c:v>1.1181192362329158</c:v>
                </c:pt>
                <c:pt idx="132">
                  <c:v>1.1190687243743414</c:v>
                </c:pt>
                <c:pt idx="133">
                  <c:v>1.1200850417486619</c:v>
                </c:pt>
                <c:pt idx="134">
                  <c:v>1.121168176889316</c:v>
                </c:pt>
                <c:pt idx="135">
                  <c:v>1.1223172204023093</c:v>
                </c:pt>
                <c:pt idx="136">
                  <c:v>1.1235302833482421</c:v>
                </c:pt>
                <c:pt idx="137">
                  <c:v>1.1248044427298851</c:v>
                </c:pt>
                <c:pt idx="138">
                  <c:v>1.1261357217479533</c:v>
                </c:pt>
                <c:pt idx="139">
                  <c:v>1.1275191113432768</c:v>
                </c:pt>
                <c:pt idx="140">
                  <c:v>1.1289486375634741</c:v>
                </c:pt>
                <c:pt idx="141">
                  <c:v>1.1304174765468691</c:v>
                </c:pt>
                <c:pt idx="142">
                  <c:v>1.1319181156034339</c:v>
                </c:pt>
                <c:pt idx="143">
                  <c:v>1.1334425553086214</c:v>
                </c:pt>
                <c:pt idx="144">
                  <c:v>1.1349825441114327</c:v>
                </c:pt>
                <c:pt idx="145">
                  <c:v>1.1365298341181784</c:v>
                </c:pt>
                <c:pt idx="146">
                  <c:v>1.1380764448258198</c:v>
                </c:pt>
                <c:pt idx="147">
                  <c:v>1.1396149209037869</c:v>
                </c:pt>
                <c:pt idx="148">
                  <c:v>1.1411385707526467</c:v>
                </c:pt>
                <c:pt idx="149">
                  <c:v>1.1426416744070305</c:v>
                </c:pt>
                <c:pt idx="150">
                  <c:v>1.1441196521355181</c:v>
                </c:pt>
                <c:pt idx="151">
                  <c:v>1.1455691884409245</c:v>
                </c:pt>
                <c:pt idx="152">
                  <c:v>1.1469883096522608</c:v>
                </c:pt>
                <c:pt idx="153">
                  <c:v>1.1483764165210582</c:v>
                </c:pt>
                <c:pt idx="154">
                  <c:v>1.1497342758700078</c:v>
                </c:pt>
                <c:pt idx="155">
                  <c:v>1.1510639771905273</c:v>
                </c:pt>
                <c:pt idx="156">
                  <c:v>1.1523688610752485</c:v>
                </c:pt>
                <c:pt idx="157">
                  <c:v>1.1536534265424396</c:v>
                </c:pt>
                <c:pt idx="158">
                  <c:v>1.1549232237870908</c:v>
                </c:pt>
                <c:pt idx="159">
                  <c:v>1.1561847378516448</c:v>
                </c:pt>
                <c:pt idx="160">
                  <c:v>1.1574452673380382</c:v>
                </c:pt>
                <c:pt idx="161">
                  <c:v>1.1587128007620098</c:v>
                </c:pt>
                <c:pt idx="162">
                  <c:v>1.1599958916355257</c:v>
                </c:pt>
                <c:pt idx="163">
                  <c:v>1.1613035319770917</c:v>
                </c:pt>
                <c:pt idx="164">
                  <c:v>1.1626450227856948</c:v>
                </c:pt>
                <c:pt idx="165">
                  <c:v>1.1640298391405073</c:v>
                </c:pt>
                <c:pt idx="166">
                  <c:v>1.1654674870565713</c:v>
                </c:pt>
                <c:pt idx="167">
                  <c:v>1.1669673490774564</c:v>
                </c:pt>
                <c:pt idx="168">
                  <c:v>1.1685385158543922</c:v>
                </c:pt>
                <c:pt idx="169">
                  <c:v>1.1701896016770386</c:v>
                </c:pt>
                <c:pt idx="170">
                  <c:v>1.1719285431033852</c:v>
                </c:pt>
                <c:pt idx="171">
                  <c:v>1.1737623814857903</c:v>
                </c:pt>
                <c:pt idx="172">
                  <c:v>1.1756970322753721</c:v>
                </c:pt>
                <c:pt idx="173">
                  <c:v>1.1777370464287433</c:v>
                </c:pt>
                <c:pt idx="174">
                  <c:v>1.1798853718978455</c:v>
                </c:pt>
                <c:pt idx="175">
                  <c:v>1.1821431258411002</c:v>
                </c:pt>
                <c:pt idx="176">
                  <c:v>1.1845093905647548</c:v>
                </c:pt>
                <c:pt idx="177">
                  <c:v>1.1869810479410532</c:v>
                </c:pt>
                <c:pt idx="178">
                  <c:v>1.1895526677832129</c:v>
                </c:pt>
                <c:pt idx="179">
                  <c:v>1.1922164650418898</c:v>
                </c:pt>
                <c:pt idx="180">
                  <c:v>1.1949623384742092</c:v>
                </c:pt>
                <c:pt idx="181">
                  <c:v>1.1977779995410431</c:v>
                </c:pt>
                <c:pt idx="182">
                  <c:v>1.2006491948533344</c:v>
                </c:pt>
                <c:pt idx="183">
                  <c:v>1.203560018911296</c:v>
                </c:pt>
                <c:pt idx="184">
                  <c:v>1.2064933067968275</c:v>
                </c:pt>
                <c:pt idx="185">
                  <c:v>1.2094310896927509</c:v>
                </c:pt>
                <c:pt idx="186">
                  <c:v>1.2123550904656137</c:v>
                </c:pt>
                <c:pt idx="187">
                  <c:v>1.2152472328203054</c:v>
                </c:pt>
                <c:pt idx="188">
                  <c:v>1.2180901362382475</c:v>
                </c:pt>
                <c:pt idx="189">
                  <c:v>1.2208675702339287</c:v>
                </c:pt>
                <c:pt idx="190">
                  <c:v>1.2235648452211185</c:v>
                </c:pt>
                <c:pt idx="191">
                  <c:v>1.2261691229480183</c:v>
                </c:pt>
                <c:pt idx="192">
                  <c:v>1.2286696362830318</c:v>
                </c:pt>
                <c:pt idx="193">
                  <c:v>1.2310578152581504</c:v>
                </c:pt>
                <c:pt idx="194">
                  <c:v>1.2333273229034492</c:v>
                </c:pt>
                <c:pt idx="195">
                  <c:v>1.2354740098998169</c:v>
                </c:pt>
                <c:pt idx="196">
                  <c:v>1.2374958010417423</c:v>
                </c:pt>
                <c:pt idx="197">
                  <c:v>1.2393925287965266</c:v>
                </c:pt>
                <c:pt idx="198">
                  <c:v>1.2411657299547665</c:v>
                </c:pt>
                <c:pt idx="199">
                  <c:v>1.2428184207388353</c:v>
                </c:pt>
                <c:pt idx="200">
                  <c:v>1.2443548641143765</c:v>
                </c:pt>
                <c:pt idx="201">
                  <c:v>1.2457803408030752</c:v>
                </c:pt>
                <c:pt idx="202">
                  <c:v>1.2471009329643501</c:v>
                </c:pt>
                <c:pt idx="203">
                  <c:v>1.2483233269787171</c:v>
                </c:pt>
                <c:pt idx="204">
                  <c:v>1.249454639429521</c:v>
                </c:pt>
                <c:pt idx="205">
                  <c:v>1.2505022683686982</c:v>
                </c:pt>
                <c:pt idx="206">
                  <c:v>1.2514737703255148</c:v>
                </c:pt>
                <c:pt idx="207">
                  <c:v>1.2523767622819078</c:v>
                </c:pt>
                <c:pt idx="208">
                  <c:v>1.2532188469652099</c:v>
                </c:pt>
                <c:pt idx="209">
                  <c:v>1.2540075592483049</c:v>
                </c:pt>
                <c:pt idx="210">
                  <c:v>1.2547503311386823</c:v>
                </c:pt>
                <c:pt idx="211">
                  <c:v>1.2554544727205799</c:v>
                </c:pt>
                <c:pt idx="212">
                  <c:v>1.25612716643216</c:v>
                </c:pt>
                <c:pt idx="213">
                  <c:v>1.2567754721640851</c:v>
                </c:pt>
                <c:pt idx="214">
                  <c:v>1.2574063408176066</c:v>
                </c:pt>
                <c:pt idx="215">
                  <c:v>1.2580266341293216</c:v>
                </c:pt>
                <c:pt idx="216">
                  <c:v>1.2586431487346408</c:v>
                </c:pt>
                <c:pt idx="217">
                  <c:v>1.259262642589168</c:v>
                </c:pt>
                <c:pt idx="218">
                  <c:v>1.2598918619899389</c:v>
                </c:pt>
                <c:pt idx="219">
                  <c:v>1.2605375675363943</c:v>
                </c:pt>
                <c:pt idx="220">
                  <c:v>1.2612065574494176</c:v>
                </c:pt>
                <c:pt idx="221">
                  <c:v>1.2619056867366105</c:v>
                </c:pt>
                <c:pt idx="222">
                  <c:v>1.2626418807694735</c:v>
                </c:pt>
                <c:pt idx="223">
                  <c:v>1.2634221419448126</c:v>
                </c:pt>
                <c:pt idx="224">
                  <c:v>1.2642535482649901</c:v>
                </c:pt>
                <c:pt idx="225">
                  <c:v>1.2651432429200238</c:v>
                </c:pt>
                <c:pt idx="226">
                  <c:v>1.2660984143219294</c:v>
                </c:pt>
                <c:pt idx="227">
                  <c:v>1.2671262665603713</c:v>
                </c:pt>
                <c:pt idx="228">
                  <c:v>1.2682339809460845</c:v>
                </c:pt>
                <c:pt idx="229">
                  <c:v>1.2694286702012558</c:v>
                </c:pt>
                <c:pt idx="230">
                  <c:v>1.2707173279425836</c:v>
                </c:pt>
                <c:pt idx="231">
                  <c:v>1.2721067773553576</c:v>
                </c:pt>
                <c:pt idx="232">
                  <c:v>1.2736036243144071</c:v>
                </c:pt>
                <c:pt idx="233">
                  <c:v>1.2752142215704381</c:v>
                </c:pt>
                <c:pt idx="234">
                  <c:v>1.2769446518501639</c:v>
                </c:pt>
                <c:pt idx="235">
                  <c:v>1.2788007386470504</c:v>
                </c:pt>
                <c:pt idx="236">
                  <c:v>1.2807880939241145</c:v>
                </c:pt>
                <c:pt idx="237">
                  <c:v>1.2829122117416469</c:v>
                </c:pt>
                <c:pt idx="238">
                  <c:v>1.2851786158384566</c:v>
                </c:pt>
                <c:pt idx="239">
                  <c:v>1.2875930673956968</c:v>
                </c:pt>
                <c:pt idx="240">
                  <c:v>1.2901618366707832</c:v>
                </c:pt>
                <c:pt idx="241">
                  <c:v>1.2928920391064216</c:v>
                </c:pt>
                <c:pt idx="242">
                  <c:v>1.2957920332165924</c:v>
                </c:pt>
                <c:pt idx="243">
                  <c:v>1.298871874432115</c:v>
                </c:pt>
                <c:pt idx="244">
                  <c:v>1.3021438165830146</c:v>
                </c:pt>
                <c:pt idx="245">
                  <c:v>1.3056228511864478</c:v>
                </c:pt>
                <c:pt idx="246">
                  <c:v>1.3093272744636835</c:v>
                </c:pt>
                <c:pt idx="247">
                  <c:v>1.3132792731264002</c:v>
                </c:pt>
                <c:pt idx="248">
                  <c:v>1.3175055223641927</c:v>
                </c:pt>
                <c:pt idx="249">
                  <c:v>1.3220377928771763</c:v>
                </c:pt>
                <c:pt idx="250">
                  <c:v>1.3269135678590089</c:v>
                </c:pt>
                <c:pt idx="251">
                  <c:v>1.3321766751292137</c:v>
                </c:pt>
                <c:pt idx="252">
                  <c:v>1.3378779437480905</c:v>
                </c:pt>
                <c:pt idx="253">
                  <c:v>1.3440758981165775</c:v>
                </c:pt>
                <c:pt idx="254">
                  <c:v>1.3508375055812991</c:v>
                </c:pt>
                <c:pt idx="255">
                  <c:v>1.3582389958748524</c:v>
                </c:pt>
                <c:pt idx="256">
                  <c:v>1.3663667723805879</c:v>
                </c:pt>
                <c:pt idx="257">
                  <c:v>1.3753184363618649</c:v>
                </c:pt>
                <c:pt idx="258">
                  <c:v>1.3852039461289565</c:v>
                </c:pt>
                <c:pt idx="259">
                  <c:v>1.3961469338386834</c:v>
                </c:pt>
                <c:pt idx="260">
                  <c:v>1.4082862034276191</c:v>
                </c:pt>
                <c:pt idx="261">
                  <c:v>1.4217774342368021</c:v>
                </c:pt>
                <c:pt idx="262">
                  <c:v>1.4367951163268791</c:v>
                </c:pt>
                <c:pt idx="263">
                  <c:v>1.4535347454054544</c:v>
                </c:pt>
                <c:pt idx="264">
                  <c:v>1.4722153077618956</c:v>
                </c:pt>
                <c:pt idx="265">
                  <c:v>1.493082088676404</c:v>
                </c:pt>
                <c:pt idx="266">
                  <c:v>1.5164098414746761</c:v>
                </c:pt>
                <c:pt idx="267">
                  <c:v>1.5425063587670373</c:v>
                </c:pt>
                <c:pt idx="268">
                  <c:v>1.5717164924736939</c:v>
                </c:pt>
                <c:pt idx="269">
                  <c:v>1.6044266750348162</c:v>
                </c:pt>
                <c:pt idx="270">
                  <c:v>1.6410700007855143</c:v>
                </c:pt>
                <c:pt idx="271">
                  <c:v>1.6821319339046088</c:v>
                </c:pt>
                <c:pt idx="272">
                  <c:v>1.7281567177007042</c:v>
                </c:pt>
                <c:pt idx="273">
                  <c:v>1.7797545693740708</c:v>
                </c:pt>
                <c:pt idx="274">
                  <c:v>1.8376097549000623</c:v>
                </c:pt>
                <c:pt idx="275">
                  <c:v>1.9024896504495512</c:v>
                </c:pt>
                <c:pt idx="276">
                  <c:v>1.9752549099438568</c:v>
                </c:pt>
                <c:pt idx="277">
                  <c:v>2.0568708731065759</c:v>
                </c:pt>
                <c:pt idx="278">
                  <c:v>2.1484203649159515</c:v>
                </c:pt>
                <c:pt idx="279">
                  <c:v>2.2511180558970767</c:v>
                </c:pt>
                <c:pt idx="280">
                  <c:v>2.366326573468807</c:v>
                </c:pt>
              </c:numCache>
            </c:numRef>
          </c:yVal>
          <c:smooth val="1"/>
        </c:ser>
        <c:axId val="107344640"/>
        <c:axId val="107346560"/>
      </c:scatterChart>
      <c:valAx>
        <c:axId val="107344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B_pH</a:t>
                </a:r>
              </a:p>
            </c:rich>
          </c:tx>
          <c:layout/>
        </c:title>
        <c:numFmt formatCode="0" sourceLinked="0"/>
        <c:majorTickMark val="cross"/>
        <c:minorTickMark val="cross"/>
        <c:tickLblPos val="nextTo"/>
        <c:crossAx val="107346560"/>
        <c:crosses val="autoZero"/>
        <c:crossBetween val="midCat"/>
        <c:majorUnit val="1"/>
        <c:minorUnit val="0.25"/>
      </c:valAx>
      <c:valAx>
        <c:axId val="107346560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100"/>
                </a:pPr>
                <a:r>
                  <a:rPr lang="el-GR" sz="1100"/>
                  <a:t>∫η(</a:t>
                </a:r>
                <a:r>
                  <a:rPr lang="en-US" sz="1100"/>
                  <a:t>pH) , M</a:t>
                </a:r>
              </a:p>
            </c:rich>
          </c:tx>
          <c:layout>
            <c:manualLayout>
              <c:xMode val="edge"/>
              <c:yMode val="edge"/>
              <c:x val="2.4691718830769189E-3"/>
              <c:y val="4.0363305463924273E-3"/>
            </c:manualLayout>
          </c:layout>
        </c:title>
        <c:numFmt formatCode="#,##0.00" sourceLinked="0"/>
        <c:majorTickMark val="cross"/>
        <c:minorTickMark val="cross"/>
        <c:tickLblPos val="nextTo"/>
        <c:crossAx val="107344640"/>
        <c:crosses val="autoZero"/>
        <c:crossBetween val="midCat"/>
        <c:majorUnit val="0.25"/>
        <c:minorUnit val="0.1"/>
      </c:valAx>
    </c:plotArea>
    <c:legend>
      <c:legendPos val="t"/>
      <c:layout>
        <c:manualLayout>
          <c:xMode val="edge"/>
          <c:yMode val="edge"/>
          <c:x val="0.5563421624159085"/>
          <c:y val="0.50871280097429838"/>
          <c:w val="0.16989617964421116"/>
          <c:h val="5.0899821101320533E-2"/>
        </c:manualLayout>
      </c:layout>
      <c:txPr>
        <a:bodyPr/>
        <a:lstStyle/>
        <a:p>
          <a:pPr>
            <a:defRPr sz="1400"/>
          </a:pPr>
          <a:endParaRPr lang="it-IT"/>
        </a:p>
      </c:txPr>
    </c:legend>
    <c:plotVisOnly val="1"/>
  </c:chart>
  <c:spPr>
    <a:ln>
      <a:noFill/>
    </a:ln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>
        <c:manualLayout>
          <c:layoutTarget val="inner"/>
          <c:xMode val="edge"/>
          <c:yMode val="edge"/>
          <c:x val="0.10375380368290617"/>
          <c:y val="7.2212827413486627E-2"/>
          <c:w val="0.856086833767293"/>
          <c:h val="0.8928285288765675"/>
        </c:manualLayout>
      </c:layout>
      <c:scatterChart>
        <c:scatterStyle val="smoothMarker"/>
        <c:ser>
          <c:idx val="0"/>
          <c:order val="0"/>
          <c:tx>
            <c:strRef>
              <c:f>Example!$C$2</c:f>
              <c:strCache>
                <c:ptCount val="1"/>
                <c:pt idx="0">
                  <c:v>[C_H⁺]</c:v>
                </c:pt>
              </c:strCache>
            </c:strRef>
          </c:tx>
          <c:marker>
            <c:symbol val="none"/>
          </c:marker>
          <c:dLbls>
            <c:dLbl>
              <c:idx val="60"/>
              <c:layout/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rgbClr val="FF0000"/>
                        </a:solidFill>
                      </a:rPr>
                      <a:t>[C_H⁺]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Example!$C$3:$C$283</c:f>
              <c:numCache>
                <c:formatCode>0.00E+00</c:formatCode>
                <c:ptCount val="281"/>
                <c:pt idx="0">
                  <c:v>1</c:v>
                </c:pt>
                <c:pt idx="1">
                  <c:v>0.89125093813374556</c:v>
                </c:pt>
                <c:pt idx="2">
                  <c:v>0.79432823472428149</c:v>
                </c:pt>
                <c:pt idx="3">
                  <c:v>0.70794578438413791</c:v>
                </c:pt>
                <c:pt idx="4">
                  <c:v>0.63095734448019325</c:v>
                </c:pt>
                <c:pt idx="5">
                  <c:v>0.56234132519034907</c:v>
                </c:pt>
                <c:pt idx="6">
                  <c:v>0.50118723362727224</c:v>
                </c:pt>
                <c:pt idx="7">
                  <c:v>0.44668359215096315</c:v>
                </c:pt>
                <c:pt idx="8">
                  <c:v>0.39810717055349726</c:v>
                </c:pt>
                <c:pt idx="9">
                  <c:v>0.35481338923357547</c:v>
                </c:pt>
                <c:pt idx="10">
                  <c:v>0.316227766016838</c:v>
                </c:pt>
                <c:pt idx="11">
                  <c:v>0.28183829312644543</c:v>
                </c:pt>
                <c:pt idx="12">
                  <c:v>0.25118864315095801</c:v>
                </c:pt>
                <c:pt idx="13">
                  <c:v>0.22387211385683395</c:v>
                </c:pt>
                <c:pt idx="14">
                  <c:v>0.19952623149688792</c:v>
                </c:pt>
                <c:pt idx="15">
                  <c:v>0.17782794100389224</c:v>
                </c:pt>
                <c:pt idx="16">
                  <c:v>0.15848931924611129</c:v>
                </c:pt>
                <c:pt idx="17">
                  <c:v>0.14125375446227537</c:v>
                </c:pt>
                <c:pt idx="18">
                  <c:v>0.12589254117941664</c:v>
                </c:pt>
                <c:pt idx="19">
                  <c:v>0.11220184543019628</c:v>
                </c:pt>
                <c:pt idx="20">
                  <c:v>9.999999999999995E-2</c:v>
                </c:pt>
                <c:pt idx="21">
                  <c:v>8.9125093813374495E-2</c:v>
                </c:pt>
                <c:pt idx="22">
                  <c:v>7.9432823472428096E-2</c:v>
                </c:pt>
                <c:pt idx="23">
                  <c:v>7.0794578438413733E-2</c:v>
                </c:pt>
                <c:pt idx="24">
                  <c:v>6.3095734448019261E-2</c:v>
                </c:pt>
                <c:pt idx="25">
                  <c:v>5.6234132519034849E-2</c:v>
                </c:pt>
                <c:pt idx="26">
                  <c:v>5.0118723362727172E-2</c:v>
                </c:pt>
                <c:pt idx="27">
                  <c:v>4.4668359215096258E-2</c:v>
                </c:pt>
                <c:pt idx="28">
                  <c:v>3.9810717055349672E-2</c:v>
                </c:pt>
                <c:pt idx="29">
                  <c:v>3.5481338923357496E-2</c:v>
                </c:pt>
                <c:pt idx="30">
                  <c:v>3.1622776601683743E-2</c:v>
                </c:pt>
                <c:pt idx="31">
                  <c:v>2.8183829312644491E-2</c:v>
                </c:pt>
                <c:pt idx="32">
                  <c:v>2.5118864315095756E-2</c:v>
                </c:pt>
                <c:pt idx="33">
                  <c:v>2.2387211385683354E-2</c:v>
                </c:pt>
                <c:pt idx="34">
                  <c:v>1.9952623149688757E-2</c:v>
                </c:pt>
                <c:pt idx="35">
                  <c:v>1.7782794100389191E-2</c:v>
                </c:pt>
                <c:pt idx="36">
                  <c:v>1.58489319246111E-2</c:v>
                </c:pt>
                <c:pt idx="37">
                  <c:v>1.4125375446227511E-2</c:v>
                </c:pt>
                <c:pt idx="38">
                  <c:v>1.2589254117941642E-2</c:v>
                </c:pt>
                <c:pt idx="39">
                  <c:v>1.1220184543019606E-2</c:v>
                </c:pt>
                <c:pt idx="40">
                  <c:v>9.9999999999999794E-3</c:v>
                </c:pt>
                <c:pt idx="41">
                  <c:v>8.9125093813374415E-3</c:v>
                </c:pt>
                <c:pt idx="42">
                  <c:v>7.9432823472428051E-3</c:v>
                </c:pt>
                <c:pt idx="43">
                  <c:v>7.0794578438413735E-3</c:v>
                </c:pt>
                <c:pt idx="44">
                  <c:v>6.3095734448019303E-3</c:v>
                </c:pt>
                <c:pt idx="45">
                  <c:v>5.623413251903491E-3</c:v>
                </c:pt>
                <c:pt idx="46">
                  <c:v>5.0118723362727246E-3</c:v>
                </c:pt>
                <c:pt idx="47">
                  <c:v>4.4668359215096348E-3</c:v>
                </c:pt>
                <c:pt idx="48">
                  <c:v>3.9810717055349778E-3</c:v>
                </c:pt>
                <c:pt idx="49">
                  <c:v>3.5481338923357606E-3</c:v>
                </c:pt>
                <c:pt idx="50">
                  <c:v>3.1622776601683859E-3</c:v>
                </c:pt>
                <c:pt idx="51">
                  <c:v>2.8183829312644609E-3</c:v>
                </c:pt>
                <c:pt idx="52">
                  <c:v>2.5118864315095872E-3</c:v>
                </c:pt>
                <c:pt idx="53">
                  <c:v>2.2387211385683468E-3</c:v>
                </c:pt>
                <c:pt idx="54">
                  <c:v>1.9952623149688872E-3</c:v>
                </c:pt>
                <c:pt idx="55">
                  <c:v>1.7782794100389301E-3</c:v>
                </c:pt>
                <c:pt idx="56">
                  <c:v>1.5848931924611206E-3</c:v>
                </c:pt>
                <c:pt idx="57">
                  <c:v>1.4125375446227613E-3</c:v>
                </c:pt>
                <c:pt idx="58">
                  <c:v>1.258925411794174E-3</c:v>
                </c:pt>
                <c:pt idx="59">
                  <c:v>1.1220184543019698E-3</c:v>
                </c:pt>
                <c:pt idx="60">
                  <c:v>1.0000000000000061E-3</c:v>
                </c:pt>
                <c:pt idx="61">
                  <c:v>8.9125093813375135E-4</c:v>
                </c:pt>
                <c:pt idx="62">
                  <c:v>7.9432823472428706E-4</c:v>
                </c:pt>
                <c:pt idx="63">
                  <c:v>7.0794578438414311E-4</c:v>
                </c:pt>
                <c:pt idx="64">
                  <c:v>6.3095734448019819E-4</c:v>
                </c:pt>
                <c:pt idx="65">
                  <c:v>5.6234132519035365E-4</c:v>
                </c:pt>
                <c:pt idx="66">
                  <c:v>5.0118723362727654E-4</c:v>
                </c:pt>
                <c:pt idx="67">
                  <c:v>4.4668359215096711E-4</c:v>
                </c:pt>
                <c:pt idx="68">
                  <c:v>3.9810717055350098E-4</c:v>
                </c:pt>
                <c:pt idx="69">
                  <c:v>3.5481338923357895E-4</c:v>
                </c:pt>
                <c:pt idx="70">
                  <c:v>3.1622776601684119E-4</c:v>
                </c:pt>
                <c:pt idx="71">
                  <c:v>2.8183829312644837E-4</c:v>
                </c:pt>
                <c:pt idx="72">
                  <c:v>2.5118864315096077E-4</c:v>
                </c:pt>
                <c:pt idx="73">
                  <c:v>2.2387211385683652E-4</c:v>
                </c:pt>
                <c:pt idx="74">
                  <c:v>1.9952623149689032E-4</c:v>
                </c:pt>
                <c:pt idx="75">
                  <c:v>1.7782794100389447E-4</c:v>
                </c:pt>
                <c:pt idx="76">
                  <c:v>1.5848931924611337E-4</c:v>
                </c:pt>
                <c:pt idx="77">
                  <c:v>1.4125375446227728E-4</c:v>
                </c:pt>
                <c:pt idx="78">
                  <c:v>1.2589254117941842E-4</c:v>
                </c:pt>
                <c:pt idx="79">
                  <c:v>1.122018454301979E-4</c:v>
                </c:pt>
                <c:pt idx="80">
                  <c:v>1.0000000000000143E-4</c:v>
                </c:pt>
                <c:pt idx="81">
                  <c:v>8.9125093813375862E-5</c:v>
                </c:pt>
                <c:pt idx="82">
                  <c:v>7.9432823472429346E-5</c:v>
                </c:pt>
                <c:pt idx="83">
                  <c:v>7.0794578438414897E-5</c:v>
                </c:pt>
                <c:pt idx="84">
                  <c:v>6.3095734448020337E-5</c:v>
                </c:pt>
                <c:pt idx="85">
                  <c:v>5.6234132519035829E-5</c:v>
                </c:pt>
                <c:pt idx="86">
                  <c:v>5.0118723362728071E-5</c:v>
                </c:pt>
                <c:pt idx="87">
                  <c:v>4.466835921509708E-5</c:v>
                </c:pt>
                <c:pt idx="88">
                  <c:v>3.9810717055350426E-5</c:v>
                </c:pt>
                <c:pt idx="89">
                  <c:v>3.5481338923358184E-5</c:v>
                </c:pt>
                <c:pt idx="90">
                  <c:v>3.1622776601684378E-5</c:v>
                </c:pt>
                <c:pt idx="91">
                  <c:v>2.8183829312645067E-5</c:v>
                </c:pt>
                <c:pt idx="92">
                  <c:v>2.5118864315096283E-5</c:v>
                </c:pt>
                <c:pt idx="93">
                  <c:v>2.2387211385683837E-5</c:v>
                </c:pt>
                <c:pt idx="94">
                  <c:v>1.9952623149689196E-5</c:v>
                </c:pt>
                <c:pt idx="95">
                  <c:v>1.7782794100389592E-5</c:v>
                </c:pt>
                <c:pt idx="96">
                  <c:v>1.5848931924611466E-5</c:v>
                </c:pt>
                <c:pt idx="97">
                  <c:v>1.4125375446227843E-5</c:v>
                </c:pt>
                <c:pt idx="98">
                  <c:v>1.2589254117941946E-5</c:v>
                </c:pt>
                <c:pt idx="99">
                  <c:v>1.1220184543019883E-5</c:v>
                </c:pt>
                <c:pt idx="100">
                  <c:v>1.0000000000000224E-5</c:v>
                </c:pt>
                <c:pt idx="101">
                  <c:v>8.9125093813376594E-6</c:v>
                </c:pt>
                <c:pt idx="102">
                  <c:v>7.9432823472429996E-6</c:v>
                </c:pt>
                <c:pt idx="103">
                  <c:v>7.0794578438415469E-6</c:v>
                </c:pt>
                <c:pt idx="104">
                  <c:v>6.3095734448020846E-6</c:v>
                </c:pt>
                <c:pt idx="105">
                  <c:v>5.6234132519036284E-6</c:v>
                </c:pt>
                <c:pt idx="106">
                  <c:v>5.0118723362728478E-6</c:v>
                </c:pt>
                <c:pt idx="107">
                  <c:v>4.4668359215097448E-6</c:v>
                </c:pt>
                <c:pt idx="108">
                  <c:v>3.981071705535075E-6</c:v>
                </c:pt>
                <c:pt idx="109">
                  <c:v>3.5481338923358474E-6</c:v>
                </c:pt>
                <c:pt idx="110">
                  <c:v>3.1622776601684635E-6</c:v>
                </c:pt>
                <c:pt idx="111">
                  <c:v>2.8183829312645301E-6</c:v>
                </c:pt>
                <c:pt idx="112">
                  <c:v>2.5118864315096488E-6</c:v>
                </c:pt>
                <c:pt idx="113">
                  <c:v>2.238721138568402E-6</c:v>
                </c:pt>
                <c:pt idx="114">
                  <c:v>1.9952623149689359E-6</c:v>
                </c:pt>
                <c:pt idx="115">
                  <c:v>1.7782794100389737E-6</c:v>
                </c:pt>
                <c:pt idx="116">
                  <c:v>1.5848931924611596E-6</c:v>
                </c:pt>
                <c:pt idx="117">
                  <c:v>1.4125375446227959E-6</c:v>
                </c:pt>
                <c:pt idx="118">
                  <c:v>1.2589254117942049E-6</c:v>
                </c:pt>
                <c:pt idx="119">
                  <c:v>1.1220184543019974E-6</c:v>
                </c:pt>
                <c:pt idx="120">
                  <c:v>1.0000000000000307E-6</c:v>
                </c:pt>
                <c:pt idx="121">
                  <c:v>8.9125093813377324E-7</c:v>
                </c:pt>
                <c:pt idx="122">
                  <c:v>7.9432823472430655E-7</c:v>
                </c:pt>
                <c:pt idx="123">
                  <c:v>7.0794578438416045E-7</c:v>
                </c:pt>
                <c:pt idx="124">
                  <c:v>6.3095734448021361E-7</c:v>
                </c:pt>
                <c:pt idx="125">
                  <c:v>5.6234132519036746E-7</c:v>
                </c:pt>
                <c:pt idx="126">
                  <c:v>5.0118723362728891E-7</c:v>
                </c:pt>
                <c:pt idx="127">
                  <c:v>4.466835921509781E-7</c:v>
                </c:pt>
                <c:pt idx="128">
                  <c:v>3.9810717055351079E-7</c:v>
                </c:pt>
                <c:pt idx="129">
                  <c:v>3.5481338923358765E-7</c:v>
                </c:pt>
                <c:pt idx="130">
                  <c:v>3.1622776601684893E-7</c:v>
                </c:pt>
                <c:pt idx="131">
                  <c:v>2.8183829312645529E-7</c:v>
                </c:pt>
                <c:pt idx="132">
                  <c:v>2.5118864315096696E-7</c:v>
                </c:pt>
                <c:pt idx="133">
                  <c:v>2.2387211385684201E-7</c:v>
                </c:pt>
                <c:pt idx="134">
                  <c:v>1.9952623149689523E-7</c:v>
                </c:pt>
                <c:pt idx="135">
                  <c:v>1.7782794100389883E-7</c:v>
                </c:pt>
                <c:pt idx="136">
                  <c:v>1.5848931924611726E-7</c:v>
                </c:pt>
                <c:pt idx="137">
                  <c:v>1.4125375446228073E-7</c:v>
                </c:pt>
                <c:pt idx="138">
                  <c:v>1.2589254117942151E-7</c:v>
                </c:pt>
                <c:pt idx="139">
                  <c:v>1.1220184543020066E-7</c:v>
                </c:pt>
                <c:pt idx="140">
                  <c:v>1.0000000000000389E-7</c:v>
                </c:pt>
                <c:pt idx="141">
                  <c:v>8.9125093813378057E-8</c:v>
                </c:pt>
                <c:pt idx="142">
                  <c:v>7.9432823472431303E-8</c:v>
                </c:pt>
                <c:pt idx="143">
                  <c:v>7.0794578438416628E-8</c:v>
                </c:pt>
                <c:pt idx="144">
                  <c:v>6.3095734448021877E-8</c:v>
                </c:pt>
                <c:pt idx="145">
                  <c:v>5.6234132519037208E-8</c:v>
                </c:pt>
                <c:pt idx="146">
                  <c:v>5.0118723362729301E-8</c:v>
                </c:pt>
                <c:pt idx="147">
                  <c:v>4.4668359215098172E-8</c:v>
                </c:pt>
                <c:pt idx="148">
                  <c:v>3.9810717055351404E-8</c:v>
                </c:pt>
                <c:pt idx="149">
                  <c:v>3.5481338923359053E-8</c:v>
                </c:pt>
                <c:pt idx="150">
                  <c:v>3.1622776601685148E-8</c:v>
                </c:pt>
                <c:pt idx="151">
                  <c:v>2.8183829312645761E-8</c:v>
                </c:pt>
                <c:pt idx="152">
                  <c:v>2.5118864315096899E-8</c:v>
                </c:pt>
                <c:pt idx="153">
                  <c:v>2.2387211385684384E-8</c:v>
                </c:pt>
                <c:pt idx="154">
                  <c:v>1.9952623149689686E-8</c:v>
                </c:pt>
                <c:pt idx="155">
                  <c:v>1.7782794100390029E-8</c:v>
                </c:pt>
                <c:pt idx="156">
                  <c:v>1.5848931924611854E-8</c:v>
                </c:pt>
                <c:pt idx="157">
                  <c:v>1.4125375446228191E-8</c:v>
                </c:pt>
                <c:pt idx="158">
                  <c:v>1.2589254117942253E-8</c:v>
                </c:pt>
                <c:pt idx="159">
                  <c:v>1.1220184543020158E-8</c:v>
                </c:pt>
                <c:pt idx="160">
                  <c:v>1.000000000000047E-8</c:v>
                </c:pt>
                <c:pt idx="161">
                  <c:v>8.9125093813378782E-9</c:v>
                </c:pt>
                <c:pt idx="162">
                  <c:v>7.9432823472431793E-9</c:v>
                </c:pt>
                <c:pt idx="163">
                  <c:v>7.0794578438416921E-9</c:v>
                </c:pt>
                <c:pt idx="164">
                  <c:v>6.309573444802201E-9</c:v>
                </c:pt>
                <c:pt idx="165">
                  <c:v>5.6234132519037209E-9</c:v>
                </c:pt>
                <c:pt idx="166">
                  <c:v>5.0118723362729199E-9</c:v>
                </c:pt>
                <c:pt idx="167">
                  <c:v>4.4668359215097989E-9</c:v>
                </c:pt>
                <c:pt idx="168">
                  <c:v>3.9810717055351162E-9</c:v>
                </c:pt>
                <c:pt idx="169">
                  <c:v>3.5481338923358766E-9</c:v>
                </c:pt>
                <c:pt idx="170">
                  <c:v>3.1622776601684829E-9</c:v>
                </c:pt>
                <c:pt idx="171">
                  <c:v>2.8183829312645416E-9</c:v>
                </c:pt>
                <c:pt idx="172">
                  <c:v>2.511886431509654E-9</c:v>
                </c:pt>
                <c:pt idx="173">
                  <c:v>2.2387211385684018E-9</c:v>
                </c:pt>
                <c:pt idx="174">
                  <c:v>1.995262314968932E-9</c:v>
                </c:pt>
                <c:pt idx="175">
                  <c:v>1.7782794100389665E-9</c:v>
                </c:pt>
                <c:pt idx="176">
                  <c:v>1.5848931924611498E-9</c:v>
                </c:pt>
                <c:pt idx="177">
                  <c:v>1.4125375446227844E-9</c:v>
                </c:pt>
                <c:pt idx="178">
                  <c:v>1.2589254117941919E-9</c:v>
                </c:pt>
                <c:pt idx="179">
                  <c:v>1.1220184543019837E-9</c:v>
                </c:pt>
                <c:pt idx="180">
                  <c:v>1.0000000000000164E-9</c:v>
                </c:pt>
                <c:pt idx="181">
                  <c:v>8.9125093813375868E-10</c:v>
                </c:pt>
                <c:pt idx="182">
                  <c:v>7.9432823472429189E-10</c:v>
                </c:pt>
                <c:pt idx="183">
                  <c:v>7.07945784384146E-10</c:v>
                </c:pt>
                <c:pt idx="184">
                  <c:v>6.3095734448019942E-10</c:v>
                </c:pt>
                <c:pt idx="185">
                  <c:v>5.6234132519035365E-10</c:v>
                </c:pt>
                <c:pt idx="186">
                  <c:v>5.0118723362727557E-10</c:v>
                </c:pt>
                <c:pt idx="187">
                  <c:v>4.4668359215096533E-10</c:v>
                </c:pt>
                <c:pt idx="188">
                  <c:v>3.9810717055349854E-10</c:v>
                </c:pt>
                <c:pt idx="189">
                  <c:v>3.5481338923357605E-10</c:v>
                </c:pt>
                <c:pt idx="190">
                  <c:v>3.1622776601683795E-10</c:v>
                </c:pt>
                <c:pt idx="191">
                  <c:v>2.8183829312644494E-10</c:v>
                </c:pt>
                <c:pt idx="192">
                  <c:v>2.5118864315095717E-10</c:v>
                </c:pt>
                <c:pt idx="193">
                  <c:v>2.2387211385683286E-10</c:v>
                </c:pt>
                <c:pt idx="194">
                  <c:v>1.9952623149688665E-10</c:v>
                </c:pt>
                <c:pt idx="195">
                  <c:v>1.7782794100389081E-10</c:v>
                </c:pt>
                <c:pt idx="196">
                  <c:v>1.584893192461098E-10</c:v>
                </c:pt>
                <c:pt idx="197">
                  <c:v>1.412537544622738E-10</c:v>
                </c:pt>
                <c:pt idx="198">
                  <c:v>1.2589254117941507E-10</c:v>
                </c:pt>
                <c:pt idx="199">
                  <c:v>1.1220184543019469E-10</c:v>
                </c:pt>
                <c:pt idx="200">
                  <c:v>9.9999999999998362E-11</c:v>
                </c:pt>
                <c:pt idx="201">
                  <c:v>8.912509381337295E-11</c:v>
                </c:pt>
                <c:pt idx="202">
                  <c:v>7.9432823472426589E-11</c:v>
                </c:pt>
                <c:pt idx="203">
                  <c:v>7.0794578438412279E-11</c:v>
                </c:pt>
                <c:pt idx="204">
                  <c:v>6.3095734448017874E-11</c:v>
                </c:pt>
                <c:pt idx="205">
                  <c:v>5.623413251903353E-11</c:v>
                </c:pt>
                <c:pt idx="206">
                  <c:v>5.0118723362725914E-11</c:v>
                </c:pt>
                <c:pt idx="207">
                  <c:v>4.4668359215095072E-11</c:v>
                </c:pt>
                <c:pt idx="208">
                  <c:v>3.9810717055348551E-11</c:v>
                </c:pt>
                <c:pt idx="209">
                  <c:v>3.5481338923356444E-11</c:v>
                </c:pt>
                <c:pt idx="210">
                  <c:v>3.162277660168276E-11</c:v>
                </c:pt>
                <c:pt idx="211">
                  <c:v>2.8183829312643569E-11</c:v>
                </c:pt>
                <c:pt idx="212">
                  <c:v>2.5118864315094896E-11</c:v>
                </c:pt>
                <c:pt idx="213">
                  <c:v>2.2387211385682553E-11</c:v>
                </c:pt>
                <c:pt idx="214">
                  <c:v>1.9952623149688014E-11</c:v>
                </c:pt>
                <c:pt idx="215">
                  <c:v>1.77827941003885E-11</c:v>
                </c:pt>
                <c:pt idx="216">
                  <c:v>1.5848931924610461E-11</c:v>
                </c:pt>
                <c:pt idx="217">
                  <c:v>1.4125375446226919E-11</c:v>
                </c:pt>
                <c:pt idx="218">
                  <c:v>1.2589254117941096E-11</c:v>
                </c:pt>
                <c:pt idx="219">
                  <c:v>1.1220184543019102E-11</c:v>
                </c:pt>
                <c:pt idx="220">
                  <c:v>9.9999999999995099E-12</c:v>
                </c:pt>
                <c:pt idx="221">
                  <c:v>8.9125093813370032E-12</c:v>
                </c:pt>
                <c:pt idx="222">
                  <c:v>7.9432823472423998E-12</c:v>
                </c:pt>
                <c:pt idx="223">
                  <c:v>7.0794578438409967E-12</c:v>
                </c:pt>
                <c:pt idx="224">
                  <c:v>6.3095734448015815E-12</c:v>
                </c:pt>
                <c:pt idx="225">
                  <c:v>5.6234132519031689E-12</c:v>
                </c:pt>
                <c:pt idx="226">
                  <c:v>5.0118723362724279E-12</c:v>
                </c:pt>
                <c:pt idx="227">
                  <c:v>4.4668359215093609E-12</c:v>
                </c:pt>
                <c:pt idx="228">
                  <c:v>3.9810717055347247E-12</c:v>
                </c:pt>
                <c:pt idx="229">
                  <c:v>3.5481338923355282E-12</c:v>
                </c:pt>
                <c:pt idx="230">
                  <c:v>3.1622776601681722E-12</c:v>
                </c:pt>
                <c:pt idx="231">
                  <c:v>2.8183829312642647E-12</c:v>
                </c:pt>
                <c:pt idx="232">
                  <c:v>2.5118864315094074E-12</c:v>
                </c:pt>
                <c:pt idx="233">
                  <c:v>2.238721138568182E-12</c:v>
                </c:pt>
                <c:pt idx="234">
                  <c:v>1.9952623149687361E-12</c:v>
                </c:pt>
                <c:pt idx="235">
                  <c:v>1.7782794100387918E-12</c:v>
                </c:pt>
                <c:pt idx="236">
                  <c:v>1.5848931924609943E-12</c:v>
                </c:pt>
                <c:pt idx="237">
                  <c:v>1.4125375446226456E-12</c:v>
                </c:pt>
                <c:pt idx="238">
                  <c:v>1.2589254117940683E-12</c:v>
                </c:pt>
                <c:pt idx="239">
                  <c:v>1.1220184543018736E-12</c:v>
                </c:pt>
                <c:pt idx="240">
                  <c:v>9.9999999999991819E-13</c:v>
                </c:pt>
                <c:pt idx="241">
                  <c:v>8.9125093813367114E-13</c:v>
                </c:pt>
                <c:pt idx="242">
                  <c:v>7.943282347242139E-13</c:v>
                </c:pt>
                <c:pt idx="243">
                  <c:v>7.0794578438407649E-13</c:v>
                </c:pt>
                <c:pt idx="244">
                  <c:v>6.3095734448013749E-13</c:v>
                </c:pt>
                <c:pt idx="245">
                  <c:v>5.6234132519029846E-13</c:v>
                </c:pt>
                <c:pt idx="246">
                  <c:v>5.0118723362722633E-13</c:v>
                </c:pt>
                <c:pt idx="247">
                  <c:v>4.4668359215092147E-13</c:v>
                </c:pt>
                <c:pt idx="248">
                  <c:v>3.9810717055345946E-13</c:v>
                </c:pt>
                <c:pt idx="249">
                  <c:v>3.5481338923354122E-13</c:v>
                </c:pt>
                <c:pt idx="250">
                  <c:v>3.1622776601680687E-13</c:v>
                </c:pt>
                <c:pt idx="251">
                  <c:v>2.8183829312641726E-13</c:v>
                </c:pt>
                <c:pt idx="252">
                  <c:v>2.5118864315093255E-13</c:v>
                </c:pt>
                <c:pt idx="253">
                  <c:v>2.2387211385681089E-13</c:v>
                </c:pt>
                <c:pt idx="254">
                  <c:v>1.9952623149686707E-13</c:v>
                </c:pt>
                <c:pt idx="255">
                  <c:v>1.7782794100387337E-13</c:v>
                </c:pt>
                <c:pt idx="256">
                  <c:v>1.5848931924609423E-13</c:v>
                </c:pt>
                <c:pt idx="257">
                  <c:v>1.4125375446225994E-13</c:v>
                </c:pt>
                <c:pt idx="258">
                  <c:v>1.2589254117940272E-13</c:v>
                </c:pt>
                <c:pt idx="259">
                  <c:v>1.1220184543018368E-13</c:v>
                </c:pt>
                <c:pt idx="260">
                  <c:v>9.9999999999988542E-14</c:v>
                </c:pt>
                <c:pt idx="261">
                  <c:v>8.9125093813364201E-14</c:v>
                </c:pt>
                <c:pt idx="262">
                  <c:v>7.9432823472418793E-14</c:v>
                </c:pt>
                <c:pt idx="263">
                  <c:v>7.0794578438405336E-14</c:v>
                </c:pt>
                <c:pt idx="264">
                  <c:v>6.3095734448011692E-14</c:v>
                </c:pt>
                <c:pt idx="265">
                  <c:v>5.6234132519028008E-14</c:v>
                </c:pt>
                <c:pt idx="266">
                  <c:v>5.0118723362720997E-14</c:v>
                </c:pt>
                <c:pt idx="267">
                  <c:v>4.4668359215090688E-14</c:v>
                </c:pt>
                <c:pt idx="268">
                  <c:v>3.9810717055344645E-14</c:v>
                </c:pt>
                <c:pt idx="269">
                  <c:v>3.5481338923352958E-14</c:v>
                </c:pt>
                <c:pt idx="270">
                  <c:v>3.1622776601679656E-14</c:v>
                </c:pt>
                <c:pt idx="271">
                  <c:v>2.8183829312640803E-14</c:v>
                </c:pt>
                <c:pt idx="272">
                  <c:v>2.5118864315092431E-14</c:v>
                </c:pt>
                <c:pt idx="273">
                  <c:v>2.2387211385680357E-14</c:v>
                </c:pt>
                <c:pt idx="274">
                  <c:v>1.9952623149686054E-14</c:v>
                </c:pt>
                <c:pt idx="275">
                  <c:v>1.7782794100386756E-14</c:v>
                </c:pt>
                <c:pt idx="276">
                  <c:v>1.5848931924608904E-14</c:v>
                </c:pt>
                <c:pt idx="277">
                  <c:v>1.4125375446225533E-14</c:v>
                </c:pt>
                <c:pt idx="278">
                  <c:v>1.258925411793986E-14</c:v>
                </c:pt>
                <c:pt idx="279">
                  <c:v>1.1220184543018E-14</c:v>
                </c:pt>
                <c:pt idx="280">
                  <c:v>1E-14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Example!$D$2</c:f>
              <c:strCache>
                <c:ptCount val="1"/>
                <c:pt idx="0">
                  <c:v>[D_OH⁻]</c:v>
                </c:pt>
              </c:strCache>
            </c:strRef>
          </c:tx>
          <c:marker>
            <c:symbol val="none"/>
          </c:marker>
          <c:dLbls>
            <c:dLbl>
              <c:idx val="172"/>
              <c:layout>
                <c:manualLayout>
                  <c:x val="0.1992029781137917"/>
                  <c:y val="-0.11223994419392186"/>
                </c:manualLayout>
              </c:layout>
              <c:tx>
                <c:rich>
                  <a:bodyPr/>
                  <a:lstStyle/>
                  <a:p>
                    <a:r>
                      <a:rPr lang="en-US" sz="1000" b="1" i="0">
                        <a:solidFill>
                          <a:srgbClr val="FF0000"/>
                        </a:solidFill>
                      </a:rPr>
                      <a:t>[D_OH⁻]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Example!$D$3:$D$283</c:f>
              <c:numCache>
                <c:formatCode>0.00E+00</c:formatCode>
                <c:ptCount val="281"/>
                <c:pt idx="0">
                  <c:v>1E-14</c:v>
                </c:pt>
                <c:pt idx="1">
                  <c:v>1.1220184543019633E-14</c:v>
                </c:pt>
                <c:pt idx="2">
                  <c:v>1.2589254117941673E-14</c:v>
                </c:pt>
                <c:pt idx="3">
                  <c:v>1.4125375446227543E-14</c:v>
                </c:pt>
                <c:pt idx="4">
                  <c:v>1.5848931924611135E-14</c:v>
                </c:pt>
                <c:pt idx="5">
                  <c:v>1.7782794100389227E-14</c:v>
                </c:pt>
                <c:pt idx="6">
                  <c:v>1.9952623149688797E-14</c:v>
                </c:pt>
                <c:pt idx="7">
                  <c:v>2.2387211385683396E-14</c:v>
                </c:pt>
                <c:pt idx="8">
                  <c:v>2.5118864315095801E-14</c:v>
                </c:pt>
                <c:pt idx="9">
                  <c:v>2.8183829312644536E-14</c:v>
                </c:pt>
                <c:pt idx="10">
                  <c:v>3.1622776601683789E-14</c:v>
                </c:pt>
                <c:pt idx="11">
                  <c:v>3.548133892335754E-14</c:v>
                </c:pt>
                <c:pt idx="12">
                  <c:v>3.9810717055349725E-14</c:v>
                </c:pt>
                <c:pt idx="13">
                  <c:v>4.4668359215096317E-14</c:v>
                </c:pt>
                <c:pt idx="14">
                  <c:v>5.0118723362727239E-14</c:v>
                </c:pt>
                <c:pt idx="15">
                  <c:v>5.6234132519034925E-14</c:v>
                </c:pt>
                <c:pt idx="16">
                  <c:v>6.3095734448019354E-14</c:v>
                </c:pt>
                <c:pt idx="17">
                  <c:v>7.0794578438413818E-14</c:v>
                </c:pt>
                <c:pt idx="18">
                  <c:v>7.9432823472428196E-14</c:v>
                </c:pt>
                <c:pt idx="19">
                  <c:v>8.9125093813374601E-14</c:v>
                </c:pt>
                <c:pt idx="20">
                  <c:v>1.0000000000000005E-13</c:v>
                </c:pt>
                <c:pt idx="21">
                  <c:v>1.1220184543019642E-13</c:v>
                </c:pt>
                <c:pt idx="22">
                  <c:v>1.2589254117941681E-13</c:v>
                </c:pt>
                <c:pt idx="23">
                  <c:v>1.4125375446227554E-13</c:v>
                </c:pt>
                <c:pt idx="24">
                  <c:v>1.5848931924611152E-13</c:v>
                </c:pt>
                <c:pt idx="25">
                  <c:v>1.7782794100389248E-13</c:v>
                </c:pt>
                <c:pt idx="26">
                  <c:v>1.9952623149688817E-13</c:v>
                </c:pt>
                <c:pt idx="27">
                  <c:v>2.2387211385683424E-13</c:v>
                </c:pt>
                <c:pt idx="28">
                  <c:v>2.5118864315095835E-13</c:v>
                </c:pt>
                <c:pt idx="29">
                  <c:v>2.8183829312644578E-13</c:v>
                </c:pt>
                <c:pt idx="30">
                  <c:v>3.1622776601683842E-13</c:v>
                </c:pt>
                <c:pt idx="31">
                  <c:v>3.5481338923357605E-13</c:v>
                </c:pt>
                <c:pt idx="32">
                  <c:v>3.9810717055349798E-13</c:v>
                </c:pt>
                <c:pt idx="33">
                  <c:v>4.4668359215096398E-13</c:v>
                </c:pt>
                <c:pt idx="34">
                  <c:v>5.0118723362727328E-13</c:v>
                </c:pt>
                <c:pt idx="35">
                  <c:v>5.6234132519035026E-13</c:v>
                </c:pt>
                <c:pt idx="36">
                  <c:v>6.3095734448019465E-13</c:v>
                </c:pt>
                <c:pt idx="37">
                  <c:v>7.079457843841395E-13</c:v>
                </c:pt>
                <c:pt idx="38">
                  <c:v>7.9432823472428337E-13</c:v>
                </c:pt>
                <c:pt idx="39">
                  <c:v>8.9125093813374778E-13</c:v>
                </c:pt>
                <c:pt idx="40">
                  <c:v>1.000000000000002E-12</c:v>
                </c:pt>
                <c:pt idx="41">
                  <c:v>1.1220184543019652E-12</c:v>
                </c:pt>
                <c:pt idx="42">
                  <c:v>1.2589254117941687E-12</c:v>
                </c:pt>
                <c:pt idx="43">
                  <c:v>1.4125375446227555E-12</c:v>
                </c:pt>
                <c:pt idx="44">
                  <c:v>1.584893192461114E-12</c:v>
                </c:pt>
                <c:pt idx="45">
                  <c:v>1.7782794100389228E-12</c:v>
                </c:pt>
                <c:pt idx="46">
                  <c:v>1.9952623149688787E-12</c:v>
                </c:pt>
                <c:pt idx="47">
                  <c:v>2.2387211385683379E-12</c:v>
                </c:pt>
                <c:pt idx="48">
                  <c:v>2.5118864315095767E-12</c:v>
                </c:pt>
                <c:pt idx="49">
                  <c:v>2.8183829312644492E-12</c:v>
                </c:pt>
                <c:pt idx="50">
                  <c:v>3.1622776601683729E-12</c:v>
                </c:pt>
                <c:pt idx="51">
                  <c:v>3.5481338923357459E-12</c:v>
                </c:pt>
                <c:pt idx="52">
                  <c:v>3.9810717055349614E-12</c:v>
                </c:pt>
                <c:pt idx="53">
                  <c:v>4.4668359215096169E-12</c:v>
                </c:pt>
                <c:pt idx="54">
                  <c:v>5.0118723362727042E-12</c:v>
                </c:pt>
                <c:pt idx="55">
                  <c:v>5.6234132519034678E-12</c:v>
                </c:pt>
                <c:pt idx="56">
                  <c:v>6.3095734448019038E-12</c:v>
                </c:pt>
                <c:pt idx="57">
                  <c:v>7.0794578438413441E-12</c:v>
                </c:pt>
                <c:pt idx="58">
                  <c:v>7.943282347242773E-12</c:v>
                </c:pt>
                <c:pt idx="59">
                  <c:v>8.9125093813374055E-12</c:v>
                </c:pt>
                <c:pt idx="60">
                  <c:v>9.9999999999999396E-12</c:v>
                </c:pt>
                <c:pt idx="61">
                  <c:v>1.1220184543019561E-11</c:v>
                </c:pt>
                <c:pt idx="62">
                  <c:v>1.2589254117941584E-11</c:v>
                </c:pt>
                <c:pt idx="63">
                  <c:v>1.4125375446227439E-11</c:v>
                </c:pt>
                <c:pt idx="64">
                  <c:v>1.5848931924611011E-11</c:v>
                </c:pt>
                <c:pt idx="65">
                  <c:v>1.7782794100389085E-11</c:v>
                </c:pt>
                <c:pt idx="66">
                  <c:v>1.9952623149688628E-11</c:v>
                </c:pt>
                <c:pt idx="67">
                  <c:v>2.2387211385683196E-11</c:v>
                </c:pt>
                <c:pt idx="68">
                  <c:v>2.5118864315095565E-11</c:v>
                </c:pt>
                <c:pt idx="69">
                  <c:v>2.8183829312644261E-11</c:v>
                </c:pt>
                <c:pt idx="70">
                  <c:v>3.1622776601683464E-11</c:v>
                </c:pt>
                <c:pt idx="71">
                  <c:v>3.5481338923357167E-11</c:v>
                </c:pt>
                <c:pt idx="72">
                  <c:v>3.9810717055349288E-11</c:v>
                </c:pt>
                <c:pt idx="73">
                  <c:v>4.4668359215095803E-11</c:v>
                </c:pt>
                <c:pt idx="74">
                  <c:v>5.0118723362726638E-11</c:v>
                </c:pt>
                <c:pt idx="75">
                  <c:v>5.6234132519034215E-11</c:v>
                </c:pt>
                <c:pt idx="76">
                  <c:v>6.309573444801852E-11</c:v>
                </c:pt>
                <c:pt idx="77">
                  <c:v>7.0794578438412861E-11</c:v>
                </c:pt>
                <c:pt idx="78">
                  <c:v>7.943282347242708E-11</c:v>
                </c:pt>
                <c:pt idx="79">
                  <c:v>8.9125093813373312E-11</c:v>
                </c:pt>
                <c:pt idx="80">
                  <c:v>9.9999999999998569E-11</c:v>
                </c:pt>
                <c:pt idx="81">
                  <c:v>1.122018454301947E-10</c:v>
                </c:pt>
                <c:pt idx="82">
                  <c:v>1.2589254117941483E-10</c:v>
                </c:pt>
                <c:pt idx="83">
                  <c:v>1.4125375446227323E-10</c:v>
                </c:pt>
                <c:pt idx="84">
                  <c:v>1.5848931924610881E-10</c:v>
                </c:pt>
                <c:pt idx="85">
                  <c:v>1.7782794100388937E-10</c:v>
                </c:pt>
                <c:pt idx="86">
                  <c:v>1.9952623149688461E-10</c:v>
                </c:pt>
                <c:pt idx="87">
                  <c:v>2.2387211385683012E-10</c:v>
                </c:pt>
                <c:pt idx="88">
                  <c:v>2.511886431509536E-10</c:v>
                </c:pt>
                <c:pt idx="89">
                  <c:v>2.8183829312644029E-10</c:v>
                </c:pt>
                <c:pt idx="90">
                  <c:v>3.1622776601683211E-10</c:v>
                </c:pt>
                <c:pt idx="91">
                  <c:v>3.5481338923356882E-10</c:v>
                </c:pt>
                <c:pt idx="92">
                  <c:v>3.981071705534896E-10</c:v>
                </c:pt>
                <c:pt idx="93">
                  <c:v>4.4668359215095432E-10</c:v>
                </c:pt>
                <c:pt idx="94">
                  <c:v>5.0118723362726223E-10</c:v>
                </c:pt>
                <c:pt idx="95">
                  <c:v>5.6234132519033762E-10</c:v>
                </c:pt>
                <c:pt idx="96">
                  <c:v>6.3095734448018008E-10</c:v>
                </c:pt>
                <c:pt idx="97">
                  <c:v>7.0794578438412284E-10</c:v>
                </c:pt>
                <c:pt idx="98">
                  <c:v>7.9432823472426418E-10</c:v>
                </c:pt>
                <c:pt idx="99">
                  <c:v>8.912509381337258E-10</c:v>
                </c:pt>
                <c:pt idx="100">
                  <c:v>9.9999999999997752E-10</c:v>
                </c:pt>
                <c:pt idx="101">
                  <c:v>1.1220184543019378E-9</c:v>
                </c:pt>
                <c:pt idx="102">
                  <c:v>1.2589254117941379E-9</c:v>
                </c:pt>
                <c:pt idx="103">
                  <c:v>1.4125375446227207E-9</c:v>
                </c:pt>
                <c:pt idx="104">
                  <c:v>1.5848931924610754E-9</c:v>
                </c:pt>
                <c:pt idx="105">
                  <c:v>1.7782794100388792E-9</c:v>
                </c:pt>
                <c:pt idx="106">
                  <c:v>1.9952623149688298E-9</c:v>
                </c:pt>
                <c:pt idx="107">
                  <c:v>2.2387211385682827E-9</c:v>
                </c:pt>
                <c:pt idx="108">
                  <c:v>2.5118864315095154E-9</c:v>
                </c:pt>
                <c:pt idx="109">
                  <c:v>2.8183829312643803E-9</c:v>
                </c:pt>
                <c:pt idx="110">
                  <c:v>3.1622776601682951E-9</c:v>
                </c:pt>
                <c:pt idx="111">
                  <c:v>3.5481338923356586E-9</c:v>
                </c:pt>
                <c:pt idx="112">
                  <c:v>3.9810717055348639E-9</c:v>
                </c:pt>
                <c:pt idx="113">
                  <c:v>4.4668359215095069E-9</c:v>
                </c:pt>
                <c:pt idx="114">
                  <c:v>5.0118723362725815E-9</c:v>
                </c:pt>
                <c:pt idx="115">
                  <c:v>5.6234132519033297E-9</c:v>
                </c:pt>
                <c:pt idx="116">
                  <c:v>6.3095734448017485E-9</c:v>
                </c:pt>
                <c:pt idx="117">
                  <c:v>7.0794578438411709E-9</c:v>
                </c:pt>
                <c:pt idx="118">
                  <c:v>7.9432823472425771E-9</c:v>
                </c:pt>
                <c:pt idx="119">
                  <c:v>8.912509381337185E-9</c:v>
                </c:pt>
                <c:pt idx="120">
                  <c:v>9.9999999999996942E-9</c:v>
                </c:pt>
                <c:pt idx="121">
                  <c:v>1.1220184543019286E-8</c:v>
                </c:pt>
                <c:pt idx="122">
                  <c:v>1.2589254117941276E-8</c:v>
                </c:pt>
                <c:pt idx="123">
                  <c:v>1.4125375446227092E-8</c:v>
                </c:pt>
                <c:pt idx="124">
                  <c:v>1.5848931924610623E-8</c:v>
                </c:pt>
                <c:pt idx="125">
                  <c:v>1.7782794100388646E-8</c:v>
                </c:pt>
                <c:pt idx="126">
                  <c:v>1.9952623149688135E-8</c:v>
                </c:pt>
                <c:pt idx="127">
                  <c:v>2.2387211385682647E-8</c:v>
                </c:pt>
                <c:pt idx="128">
                  <c:v>2.5118864315094947E-8</c:v>
                </c:pt>
                <c:pt idx="129">
                  <c:v>2.8183829312643571E-8</c:v>
                </c:pt>
                <c:pt idx="130">
                  <c:v>3.1622776601682693E-8</c:v>
                </c:pt>
                <c:pt idx="131">
                  <c:v>3.5481338923356301E-8</c:v>
                </c:pt>
                <c:pt idx="132">
                  <c:v>3.9810717055348307E-8</c:v>
                </c:pt>
                <c:pt idx="133">
                  <c:v>4.4668359215094705E-8</c:v>
                </c:pt>
                <c:pt idx="134">
                  <c:v>5.0118723362725403E-8</c:v>
                </c:pt>
                <c:pt idx="135">
                  <c:v>5.6234132519032834E-8</c:v>
                </c:pt>
                <c:pt idx="136">
                  <c:v>6.3095734448016967E-8</c:v>
                </c:pt>
                <c:pt idx="137">
                  <c:v>7.0794578438411135E-8</c:v>
                </c:pt>
                <c:pt idx="138">
                  <c:v>7.9432823472425123E-8</c:v>
                </c:pt>
                <c:pt idx="139">
                  <c:v>8.9125093813371122E-8</c:v>
                </c:pt>
                <c:pt idx="140">
                  <c:v>9.9999999999996118E-8</c:v>
                </c:pt>
                <c:pt idx="141">
                  <c:v>1.1220184543019193E-7</c:v>
                </c:pt>
                <c:pt idx="142">
                  <c:v>1.2589254117941172E-7</c:v>
                </c:pt>
                <c:pt idx="143">
                  <c:v>1.4125375446226978E-7</c:v>
                </c:pt>
                <c:pt idx="144">
                  <c:v>1.5848931924610495E-7</c:v>
                </c:pt>
                <c:pt idx="145">
                  <c:v>1.7782794100388502E-7</c:v>
                </c:pt>
                <c:pt idx="146">
                  <c:v>1.9952623149687972E-7</c:v>
                </c:pt>
                <c:pt idx="147">
                  <c:v>2.2387211385682464E-7</c:v>
                </c:pt>
                <c:pt idx="148">
                  <c:v>2.5118864315094743E-7</c:v>
                </c:pt>
                <c:pt idx="149">
                  <c:v>2.8183829312643342E-7</c:v>
                </c:pt>
                <c:pt idx="150">
                  <c:v>3.1622776601682437E-7</c:v>
                </c:pt>
                <c:pt idx="151">
                  <c:v>3.5481338923356007E-7</c:v>
                </c:pt>
                <c:pt idx="152">
                  <c:v>3.9810717055347982E-7</c:v>
                </c:pt>
                <c:pt idx="153">
                  <c:v>4.4668359215094342E-7</c:v>
                </c:pt>
                <c:pt idx="154">
                  <c:v>5.0118723362724994E-7</c:v>
                </c:pt>
                <c:pt idx="155">
                  <c:v>5.6234132519032373E-7</c:v>
                </c:pt>
                <c:pt idx="156">
                  <c:v>6.3095734448016459E-7</c:v>
                </c:pt>
                <c:pt idx="157">
                  <c:v>7.079457843841054E-7</c:v>
                </c:pt>
                <c:pt idx="158">
                  <c:v>7.9432823472424482E-7</c:v>
                </c:pt>
                <c:pt idx="159">
                  <c:v>8.9125093813370389E-7</c:v>
                </c:pt>
                <c:pt idx="160">
                  <c:v>9.9999999999995294E-7</c:v>
                </c:pt>
                <c:pt idx="161">
                  <c:v>1.1220184543019101E-6</c:v>
                </c:pt>
                <c:pt idx="162">
                  <c:v>1.2589254117941096E-6</c:v>
                </c:pt>
                <c:pt idx="163">
                  <c:v>1.4125375446226919E-6</c:v>
                </c:pt>
                <c:pt idx="164">
                  <c:v>1.5848931924610461E-6</c:v>
                </c:pt>
                <c:pt idx="165">
                  <c:v>1.7782794100388501E-6</c:v>
                </c:pt>
                <c:pt idx="166">
                  <c:v>1.9952623149688012E-6</c:v>
                </c:pt>
                <c:pt idx="167">
                  <c:v>2.2387211385682554E-6</c:v>
                </c:pt>
                <c:pt idx="168">
                  <c:v>2.5118864315094895E-6</c:v>
                </c:pt>
                <c:pt idx="169">
                  <c:v>2.8183829312643569E-6</c:v>
                </c:pt>
                <c:pt idx="170">
                  <c:v>3.1622776601682759E-6</c:v>
                </c:pt>
                <c:pt idx="171">
                  <c:v>3.5481338923356441E-6</c:v>
                </c:pt>
                <c:pt idx="172">
                  <c:v>3.9810717055348556E-6</c:v>
                </c:pt>
                <c:pt idx="173">
                  <c:v>4.4668359215095067E-6</c:v>
                </c:pt>
                <c:pt idx="174">
                  <c:v>5.0118723362725911E-6</c:v>
                </c:pt>
                <c:pt idx="175">
                  <c:v>5.6234132519033531E-6</c:v>
                </c:pt>
                <c:pt idx="176">
                  <c:v>6.3095734448017882E-6</c:v>
                </c:pt>
                <c:pt idx="177">
                  <c:v>7.0794578438412285E-6</c:v>
                </c:pt>
                <c:pt idx="178">
                  <c:v>7.9432823472426591E-6</c:v>
                </c:pt>
                <c:pt idx="179">
                  <c:v>8.9125093813372934E-6</c:v>
                </c:pt>
                <c:pt idx="180">
                  <c:v>9.9999999999998365E-6</c:v>
                </c:pt>
                <c:pt idx="181">
                  <c:v>1.1220184543019469E-5</c:v>
                </c:pt>
                <c:pt idx="182">
                  <c:v>1.2589254117941507E-5</c:v>
                </c:pt>
                <c:pt idx="183">
                  <c:v>1.4125375446227382E-5</c:v>
                </c:pt>
                <c:pt idx="184">
                  <c:v>1.5848931924610979E-5</c:v>
                </c:pt>
                <c:pt idx="185">
                  <c:v>1.7782794100389083E-5</c:v>
                </c:pt>
                <c:pt idx="186">
                  <c:v>1.9952623149688664E-5</c:v>
                </c:pt>
                <c:pt idx="187">
                  <c:v>2.2387211385683284E-5</c:v>
                </c:pt>
                <c:pt idx="188">
                  <c:v>2.511886431509572E-5</c:v>
                </c:pt>
                <c:pt idx="189">
                  <c:v>2.8183829312644491E-5</c:v>
                </c:pt>
                <c:pt idx="190">
                  <c:v>3.1622776601683789E-5</c:v>
                </c:pt>
                <c:pt idx="191">
                  <c:v>3.5481338923357601E-5</c:v>
                </c:pt>
                <c:pt idx="192">
                  <c:v>3.9810717055349857E-5</c:v>
                </c:pt>
                <c:pt idx="193">
                  <c:v>4.4668359215096531E-5</c:v>
                </c:pt>
                <c:pt idx="194">
                  <c:v>5.0118723362727556E-5</c:v>
                </c:pt>
                <c:pt idx="195">
                  <c:v>5.6234132519035375E-5</c:v>
                </c:pt>
                <c:pt idx="196">
                  <c:v>6.3095734448019944E-5</c:v>
                </c:pt>
                <c:pt idx="197">
                  <c:v>7.0794578438414612E-5</c:v>
                </c:pt>
                <c:pt idx="198">
                  <c:v>7.9432823472429197E-5</c:v>
                </c:pt>
                <c:pt idx="199">
                  <c:v>8.9125093813375875E-5</c:v>
                </c:pt>
                <c:pt idx="200">
                  <c:v>1.0000000000000163E-4</c:v>
                </c:pt>
                <c:pt idx="201">
                  <c:v>1.1220184543019836E-4</c:v>
                </c:pt>
                <c:pt idx="202">
                  <c:v>1.2589254117941918E-4</c:v>
                </c:pt>
                <c:pt idx="203">
                  <c:v>1.4125375446227844E-4</c:v>
                </c:pt>
                <c:pt idx="204">
                  <c:v>1.58489319246115E-4</c:v>
                </c:pt>
                <c:pt idx="205">
                  <c:v>1.7782794100389663E-4</c:v>
                </c:pt>
                <c:pt idx="206">
                  <c:v>1.9952623149689319E-4</c:v>
                </c:pt>
                <c:pt idx="207">
                  <c:v>2.2387211385684018E-4</c:v>
                </c:pt>
                <c:pt idx="208">
                  <c:v>2.5118864315096544E-4</c:v>
                </c:pt>
                <c:pt idx="209">
                  <c:v>2.8183829312645412E-4</c:v>
                </c:pt>
                <c:pt idx="210">
                  <c:v>3.1622776601684829E-4</c:v>
                </c:pt>
                <c:pt idx="211">
                  <c:v>3.5481338923358768E-4</c:v>
                </c:pt>
                <c:pt idx="212">
                  <c:v>3.9810717055351161E-4</c:v>
                </c:pt>
                <c:pt idx="213">
                  <c:v>4.4668359215097996E-4</c:v>
                </c:pt>
                <c:pt idx="214">
                  <c:v>5.0118723362729193E-4</c:v>
                </c:pt>
                <c:pt idx="215">
                  <c:v>5.6234132519037208E-4</c:v>
                </c:pt>
                <c:pt idx="216">
                  <c:v>6.3095734448022009E-4</c:v>
                </c:pt>
                <c:pt idx="217">
                  <c:v>7.0794578438416913E-4</c:v>
                </c:pt>
                <c:pt idx="218">
                  <c:v>7.9432823472431785E-4</c:v>
                </c:pt>
                <c:pt idx="219">
                  <c:v>8.9125093813378778E-4</c:v>
                </c:pt>
                <c:pt idx="220">
                  <c:v>1.000000000000049E-3</c:v>
                </c:pt>
                <c:pt idx="221">
                  <c:v>1.1220184543020203E-3</c:v>
                </c:pt>
                <c:pt idx="222">
                  <c:v>1.258925411794233E-3</c:v>
                </c:pt>
                <c:pt idx="223">
                  <c:v>1.4125375446228305E-3</c:v>
                </c:pt>
                <c:pt idx="224">
                  <c:v>1.5848931924612017E-3</c:v>
                </c:pt>
                <c:pt idx="225">
                  <c:v>1.7782794100390247E-3</c:v>
                </c:pt>
                <c:pt idx="226">
                  <c:v>1.9952623149689969E-3</c:v>
                </c:pt>
                <c:pt idx="227">
                  <c:v>2.2387211385684752E-3</c:v>
                </c:pt>
                <c:pt idx="228">
                  <c:v>2.5118864315097364E-3</c:v>
                </c:pt>
                <c:pt idx="229">
                  <c:v>2.8183829312646335E-3</c:v>
                </c:pt>
                <c:pt idx="230">
                  <c:v>3.1622776601685863E-3</c:v>
                </c:pt>
                <c:pt idx="231">
                  <c:v>3.5481338923359926E-3</c:v>
                </c:pt>
                <c:pt idx="232">
                  <c:v>3.9810717055352458E-3</c:v>
                </c:pt>
                <c:pt idx="233">
                  <c:v>4.4668359215099453E-3</c:v>
                </c:pt>
                <c:pt idx="234">
                  <c:v>5.0118723362730828E-3</c:v>
                </c:pt>
                <c:pt idx="235">
                  <c:v>5.6234132519039047E-3</c:v>
                </c:pt>
                <c:pt idx="236">
                  <c:v>6.3095734448024073E-3</c:v>
                </c:pt>
                <c:pt idx="237">
                  <c:v>7.0794578438419242E-3</c:v>
                </c:pt>
                <c:pt idx="238">
                  <c:v>7.9432823472434383E-3</c:v>
                </c:pt>
                <c:pt idx="239">
                  <c:v>8.9125093813381684E-3</c:v>
                </c:pt>
                <c:pt idx="240">
                  <c:v>1.0000000000000817E-2</c:v>
                </c:pt>
                <c:pt idx="241">
                  <c:v>1.1220184543020571E-2</c:v>
                </c:pt>
                <c:pt idx="242">
                  <c:v>1.2589254117942743E-2</c:v>
                </c:pt>
                <c:pt idx="243">
                  <c:v>1.4125375446228768E-2</c:v>
                </c:pt>
                <c:pt idx="244">
                  <c:v>1.5848931924612536E-2</c:v>
                </c:pt>
                <c:pt idx="245">
                  <c:v>1.7782794100390829E-2</c:v>
                </c:pt>
                <c:pt idx="246">
                  <c:v>1.9952623149690627E-2</c:v>
                </c:pt>
                <c:pt idx="247">
                  <c:v>2.2387211385685484E-2</c:v>
                </c:pt>
                <c:pt idx="248">
                  <c:v>2.5118864315098185E-2</c:v>
                </c:pt>
                <c:pt idx="249">
                  <c:v>2.8183829312647259E-2</c:v>
                </c:pt>
                <c:pt idx="250">
                  <c:v>3.16227766016869E-2</c:v>
                </c:pt>
                <c:pt idx="251">
                  <c:v>3.5481338923361083E-2</c:v>
                </c:pt>
                <c:pt idx="252">
                  <c:v>3.9810717055353759E-2</c:v>
                </c:pt>
                <c:pt idx="253">
                  <c:v>4.4668359215100914E-2</c:v>
                </c:pt>
                <c:pt idx="254">
                  <c:v>5.0118723362732473E-2</c:v>
                </c:pt>
                <c:pt idx="255">
                  <c:v>5.6234132519040886E-2</c:v>
                </c:pt>
                <c:pt idx="256">
                  <c:v>6.3095734448026145E-2</c:v>
                </c:pt>
                <c:pt idx="257">
                  <c:v>7.079457843842156E-2</c:v>
                </c:pt>
                <c:pt idx="258">
                  <c:v>7.9432823472436978E-2</c:v>
                </c:pt>
                <c:pt idx="259">
                  <c:v>8.9125093813384612E-2</c:v>
                </c:pt>
                <c:pt idx="260">
                  <c:v>0.10000000000001145</c:v>
                </c:pt>
                <c:pt idx="261">
                  <c:v>0.11220184543020938</c:v>
                </c:pt>
                <c:pt idx="262">
                  <c:v>0.12589254117943155</c:v>
                </c:pt>
                <c:pt idx="263">
                  <c:v>0.1412537544622923</c:v>
                </c:pt>
                <c:pt idx="264">
                  <c:v>0.15848931924613052</c:v>
                </c:pt>
                <c:pt idx="265">
                  <c:v>0.17782794100391411</c:v>
                </c:pt>
                <c:pt idx="266">
                  <c:v>0.19952623149691276</c:v>
                </c:pt>
                <c:pt idx="267">
                  <c:v>0.22387211385686215</c:v>
                </c:pt>
                <c:pt idx="268">
                  <c:v>0.25118864315099004</c:v>
                </c:pt>
                <c:pt idx="269">
                  <c:v>0.28183829312648184</c:v>
                </c:pt>
                <c:pt idx="270">
                  <c:v>0.3162277660168793</c:v>
                </c:pt>
                <c:pt idx="271">
                  <c:v>0.35481338923362249</c:v>
                </c:pt>
                <c:pt idx="272">
                  <c:v>0.39810717055355066</c:v>
                </c:pt>
                <c:pt idx="273">
                  <c:v>0.44668359215102377</c:v>
                </c:pt>
                <c:pt idx="274">
                  <c:v>0.50118723362734119</c:v>
                </c:pt>
                <c:pt idx="275">
                  <c:v>0.56234132519042723</c:v>
                </c:pt>
                <c:pt idx="276">
                  <c:v>0.63095734448028207</c:v>
                </c:pt>
                <c:pt idx="277">
                  <c:v>0.70794578438423872</c:v>
                </c:pt>
                <c:pt idx="278">
                  <c:v>0.79432823472439584</c:v>
                </c:pt>
                <c:pt idx="279">
                  <c:v>0.89125093813387535</c:v>
                </c:pt>
                <c:pt idx="280">
                  <c:v>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Example!$E$2</c:f>
              <c:strCache>
                <c:ptCount val="1"/>
                <c:pt idx="0">
                  <c:v>[E_NH₄⁺]</c:v>
                </c:pt>
              </c:strCache>
            </c:strRef>
          </c:tx>
          <c:marker>
            <c:symbol val="none"/>
          </c:marker>
          <c:dLbls>
            <c:dLbl>
              <c:idx val="229"/>
              <c:layout>
                <c:manualLayout>
                  <c:x val="-0.22045152722443537"/>
                  <c:y val="-0.10256408693582519"/>
                </c:manualLayout>
              </c:layout>
              <c:tx>
                <c:rich>
                  <a:bodyPr/>
                  <a:lstStyle/>
                  <a:p>
                    <a:r>
                      <a:rPr lang="en-US" sz="1000" b="1"/>
                      <a:t>[E_NH₄⁺]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Example!$E$3:$E$283</c:f>
              <c:numCache>
                <c:formatCode>0.00E+00</c:formatCode>
                <c:ptCount val="281"/>
                <c:pt idx="0">
                  <c:v>9.9999999943765877E-2</c:v>
                </c:pt>
                <c:pt idx="1">
                  <c:v>9.9999999936904282E-2</c:v>
                </c:pt>
                <c:pt idx="2">
                  <c:v>9.9999999929205441E-2</c:v>
                </c:pt>
                <c:pt idx="3">
                  <c:v>9.9999999920567184E-2</c:v>
                </c:pt>
                <c:pt idx="4">
                  <c:v>9.9999999910874923E-2</c:v>
                </c:pt>
                <c:pt idx="5">
                  <c:v>9.9999999900000011E-2</c:v>
                </c:pt>
                <c:pt idx="6">
                  <c:v>9.9999999887798174E-2</c:v>
                </c:pt>
                <c:pt idx="7">
                  <c:v>9.9999999874107459E-2</c:v>
                </c:pt>
                <c:pt idx="8">
                  <c:v>9.9999999858746247E-2</c:v>
                </c:pt>
                <c:pt idx="9">
                  <c:v>9.9999999841510687E-2</c:v>
                </c:pt>
                <c:pt idx="10">
                  <c:v>9.9999999822172059E-2</c:v>
                </c:pt>
                <c:pt idx="11">
                  <c:v>9.9999999800473763E-2</c:v>
                </c:pt>
                <c:pt idx="12">
                  <c:v>9.999999977612789E-2</c:v>
                </c:pt>
                <c:pt idx="13">
                  <c:v>9.9999999748811366E-2</c:v>
                </c:pt>
                <c:pt idx="14">
                  <c:v>9.9999999718161717E-2</c:v>
                </c:pt>
                <c:pt idx="15">
                  <c:v>9.9999999683772253E-2</c:v>
                </c:pt>
                <c:pt idx="16">
                  <c:v>9.9999999645186632E-2</c:v>
                </c:pt>
                <c:pt idx="17">
                  <c:v>9.9999999601892847E-2</c:v>
                </c:pt>
                <c:pt idx="18">
                  <c:v>9.9999999553316427E-2</c:v>
                </c:pt>
                <c:pt idx="19">
                  <c:v>9.9999999498812775E-2</c:v>
                </c:pt>
                <c:pt idx="20">
                  <c:v>9.9999999437658693E-2</c:v>
                </c:pt>
                <c:pt idx="21">
                  <c:v>9.9999999369042664E-2</c:v>
                </c:pt>
                <c:pt idx="22">
                  <c:v>9.999999929205422E-2</c:v>
                </c:pt>
                <c:pt idx="23">
                  <c:v>9.9999999205671777E-2</c:v>
                </c:pt>
                <c:pt idx="24">
                  <c:v>9.9999999108749071E-2</c:v>
                </c:pt>
                <c:pt idx="25">
                  <c:v>9.9999999000000006E-2</c:v>
                </c:pt>
                <c:pt idx="26">
                  <c:v>9.9999998877981555E-2</c:v>
                </c:pt>
                <c:pt idx="27">
                  <c:v>9.9999998741074611E-2</c:v>
                </c:pt>
                <c:pt idx="28">
                  <c:v>9.9999998587462474E-2</c:v>
                </c:pt>
                <c:pt idx="29">
                  <c:v>9.9999998415106831E-2</c:v>
                </c:pt>
                <c:pt idx="30">
                  <c:v>9.9999998221720621E-2</c:v>
                </c:pt>
                <c:pt idx="31">
                  <c:v>9.9999998004737731E-2</c:v>
                </c:pt>
                <c:pt idx="32">
                  <c:v>9.9999997761278908E-2</c:v>
                </c:pt>
                <c:pt idx="33">
                  <c:v>9.9999997488113626E-2</c:v>
                </c:pt>
                <c:pt idx="34">
                  <c:v>9.9999997181617145E-2</c:v>
                </c:pt>
                <c:pt idx="35">
                  <c:v>9.9999996837722441E-2</c:v>
                </c:pt>
                <c:pt idx="36">
                  <c:v>9.9999996451866233E-2</c:v>
                </c:pt>
                <c:pt idx="37">
                  <c:v>9.9999996018928464E-2</c:v>
                </c:pt>
                <c:pt idx="38">
                  <c:v>9.9999995533164299E-2</c:v>
                </c:pt>
                <c:pt idx="39">
                  <c:v>9.9999994988127922E-2</c:v>
                </c:pt>
                <c:pt idx="40">
                  <c:v>9.9999994376587076E-2</c:v>
                </c:pt>
                <c:pt idx="41">
                  <c:v>9.9999993690426961E-2</c:v>
                </c:pt>
                <c:pt idx="42">
                  <c:v>9.999999292054268E-2</c:v>
                </c:pt>
                <c:pt idx="43">
                  <c:v>9.9999992056718279E-2</c:v>
                </c:pt>
                <c:pt idx="44">
                  <c:v>9.9999991087491413E-2</c:v>
                </c:pt>
                <c:pt idx="45">
                  <c:v>9.9999990000000996E-2</c:v>
                </c:pt>
                <c:pt idx="46">
                  <c:v>9.9999988779816709E-2</c:v>
                </c:pt>
                <c:pt idx="47">
                  <c:v>9.9999987410747462E-2</c:v>
                </c:pt>
                <c:pt idx="48">
                  <c:v>9.9999985874626551E-2</c:v>
                </c:pt>
                <c:pt idx="49">
                  <c:v>9.9999984151070601E-2</c:v>
                </c:pt>
                <c:pt idx="50">
                  <c:v>9.9999982217209071E-2</c:v>
                </c:pt>
                <c:pt idx="51">
                  <c:v>9.9999980047380851E-2</c:v>
                </c:pt>
                <c:pt idx="52">
                  <c:v>9.9999977612793639E-2</c:v>
                </c:pt>
                <c:pt idx="53">
                  <c:v>9.9999974881142012E-2</c:v>
                </c:pt>
                <c:pt idx="54">
                  <c:v>9.9999971816178646E-2</c:v>
                </c:pt>
                <c:pt idx="55">
                  <c:v>9.9999968377233406E-2</c:v>
                </c:pt>
                <c:pt idx="56">
                  <c:v>9.999996451867367E-2</c:v>
                </c:pt>
                <c:pt idx="57">
                  <c:v>9.9999960189298798E-2</c:v>
                </c:pt>
                <c:pt idx="58">
                  <c:v>9.9999955331660742E-2</c:v>
                </c:pt>
                <c:pt idx="59">
                  <c:v>9.9999949881301758E-2</c:v>
                </c:pt>
                <c:pt idx="60">
                  <c:v>9.9999943765899102E-2</c:v>
                </c:pt>
                <c:pt idx="61">
                  <c:v>9.9999936904305364E-2</c:v>
                </c:pt>
                <c:pt idx="62">
                  <c:v>9.9999929205471683E-2</c:v>
                </c:pt>
                <c:pt idx="63">
                  <c:v>9.9999920567239622E-2</c:v>
                </c:pt>
                <c:pt idx="64">
                  <c:v>9.9999910874985623E-2</c:v>
                </c:pt>
                <c:pt idx="65">
                  <c:v>9.9999900000100006E-2</c:v>
                </c:pt>
                <c:pt idx="66">
                  <c:v>9.9999887798280465E-2</c:v>
                </c:pt>
                <c:pt idx="67">
                  <c:v>9.9999874107617306E-2</c:v>
                </c:pt>
                <c:pt idx="68">
                  <c:v>9.9999858746445069E-2</c:v>
                </c:pt>
                <c:pt idx="69">
                  <c:v>9.9999841510931942E-2</c:v>
                </c:pt>
                <c:pt idx="70">
                  <c:v>9.9999822172375227E-2</c:v>
                </c:pt>
                <c:pt idx="71">
                  <c:v>9.9999800474166622E-2</c:v>
                </c:pt>
                <c:pt idx="72">
                  <c:v>9.9999776128387341E-2</c:v>
                </c:pt>
                <c:pt idx="73">
                  <c:v>9.999974881198781E-2</c:v>
                </c:pt>
                <c:pt idx="74">
                  <c:v>9.9999718162501194E-2</c:v>
                </c:pt>
                <c:pt idx="75">
                  <c:v>9.9999683773233983E-2</c:v>
                </c:pt>
                <c:pt idx="76">
                  <c:v>9.999964518786969E-2</c:v>
                </c:pt>
                <c:pt idx="77">
                  <c:v>9.9999601894414328E-2</c:v>
                </c:pt>
                <c:pt idx="78">
                  <c:v>9.99995533184031E-2</c:v>
                </c:pt>
                <c:pt idx="79">
                  <c:v>9.9999498815278254E-2</c:v>
                </c:pt>
                <c:pt idx="80">
                  <c:v>9.9999437661837082E-2</c:v>
                </c:pt>
                <c:pt idx="81">
                  <c:v>9.9999369046636588E-2</c:v>
                </c:pt>
                <c:pt idx="82">
                  <c:v>9.9999292059227474E-2</c:v>
                </c:pt>
                <c:pt idx="83">
                  <c:v>9.9999205678074812E-2</c:v>
                </c:pt>
                <c:pt idx="84">
                  <c:v>9.9999108757005087E-2</c:v>
                </c:pt>
                <c:pt idx="85">
                  <c:v>9.9999000009999894E-2</c:v>
                </c:pt>
                <c:pt idx="86">
                  <c:v>9.9998877994134816E-2</c:v>
                </c:pt>
                <c:pt idx="87">
                  <c:v>9.9998741090436938E-2</c:v>
                </c:pt>
                <c:pt idx="88">
                  <c:v>9.9998587482407725E-2</c:v>
                </c:pt>
                <c:pt idx="89">
                  <c:v>9.9998415131926005E-2</c:v>
                </c:pt>
                <c:pt idx="90">
                  <c:v>9.999822175221218E-2</c:v>
                </c:pt>
                <c:pt idx="91">
                  <c:v>9.9998004777494959E-2</c:v>
                </c:pt>
                <c:pt idx="92">
                  <c:v>9.9997761328979029E-2</c:v>
                </c:pt>
                <c:pt idx="93">
                  <c:v>9.9997488176662652E-2</c:v>
                </c:pt>
                <c:pt idx="94">
                  <c:v>9.9997181696499321E-2</c:v>
                </c:pt>
                <c:pt idx="95">
                  <c:v>9.9996837822336662E-2</c:v>
                </c:pt>
                <c:pt idx="96">
                  <c:v>9.9996451991995736E-2</c:v>
                </c:pt>
                <c:pt idx="97">
                  <c:v>9.999601908677748E-2</c:v>
                </c:pt>
                <c:pt idx="98">
                  <c:v>9.9995533363595818E-2</c:v>
                </c:pt>
                <c:pt idx="99">
                  <c:v>9.99949883788398E-2</c:v>
                </c:pt>
                <c:pt idx="100">
                  <c:v>9.9994376902958093E-2</c:v>
                </c:pt>
                <c:pt idx="101">
                  <c:v>9.9993690824637271E-2</c:v>
                </c:pt>
                <c:pt idx="102">
                  <c:v>9.9992921043307925E-2</c:v>
                </c:pt>
                <c:pt idx="103">
                  <c:v>9.9992057348559982E-2</c:v>
                </c:pt>
                <c:pt idx="104">
                  <c:v>9.9991088284876115E-2</c:v>
                </c:pt>
                <c:pt idx="105">
                  <c:v>9.9990000999900019E-2</c:v>
                </c:pt>
                <c:pt idx="106">
                  <c:v>9.9988781074241154E-2</c:v>
                </c:pt>
                <c:pt idx="107">
                  <c:v>9.9987412330575745E-2</c:v>
                </c:pt>
                <c:pt idx="108">
                  <c:v>9.9985876619534286E-2</c:v>
                </c:pt>
                <c:pt idx="109">
                  <c:v>9.9984153579563778E-2</c:v>
                </c:pt>
                <c:pt idx="110">
                  <c:v>9.9982220367615032E-2</c:v>
                </c:pt>
                <c:pt idx="111">
                  <c:v>9.9980051357127842E-2</c:v>
                </c:pt>
                <c:pt idx="112">
                  <c:v>9.9977617799364885E-2</c:v>
                </c:pt>
                <c:pt idx="113">
                  <c:v>9.997488744367386E-2</c:v>
                </c:pt>
                <c:pt idx="114">
                  <c:v>9.9971824111731611E-2</c:v>
                </c:pt>
                <c:pt idx="115">
                  <c:v>9.9968387220237043E-2</c:v>
                </c:pt>
                <c:pt idx="116">
                  <c:v>9.9964531245865518E-2</c:v>
                </c:pt>
                <c:pt idx="117">
                  <c:v>9.9960205125569523E-2</c:v>
                </c:pt>
                <c:pt idx="118">
                  <c:v>9.995535158449953E-2</c:v>
                </c:pt>
                <c:pt idx="119">
                  <c:v>9.994990638291866E-2</c:v>
                </c:pt>
                <c:pt idx="120">
                  <c:v>9.9943797472484774E-2</c:v>
                </c:pt>
                <c:pt idx="121">
                  <c:v>9.9936944051166016E-2</c:v>
                </c:pt>
                <c:pt idx="122">
                  <c:v>9.9929255504828715E-2</c:v>
                </c:pt>
                <c:pt idx="123">
                  <c:v>9.9920630222183074E-2</c:v>
                </c:pt>
                <c:pt idx="124">
                  <c:v>9.9910954268278562E-2</c:v>
                </c:pt>
                <c:pt idx="125">
                  <c:v>9.9900099900099903E-2</c:v>
                </c:pt>
                <c:pt idx="126">
                  <c:v>9.9887923906015544E-2</c:v>
                </c:pt>
                <c:pt idx="127">
                  <c:v>9.9874265748864474E-2</c:v>
                </c:pt>
                <c:pt idx="128">
                  <c:v>9.9858945490328477E-2</c:v>
                </c:pt>
                <c:pt idx="129">
                  <c:v>9.9841761471919838E-2</c:v>
                </c:pt>
                <c:pt idx="130">
                  <c:v>9.9822487725419032E-2</c:v>
                </c:pt>
                <c:pt idx="131">
                  <c:v>9.9800871082927178E-2</c:v>
                </c:pt>
                <c:pt idx="132">
                  <c:v>9.9776627953864619E-2</c:v>
                </c:pt>
                <c:pt idx="133">
                  <c:v>9.9749440733271438E-2</c:v>
                </c:pt>
                <c:pt idx="134">
                  <c:v>9.9718953802678992E-2</c:v>
                </c:pt>
                <c:pt idx="135">
                  <c:v>9.9684769081674007E-2</c:v>
                </c:pt>
                <c:pt idx="136">
                  <c:v>9.9646441085135207E-2</c:v>
                </c:pt>
                <c:pt idx="137">
                  <c:v>9.9603471438084804E-2</c:v>
                </c:pt>
                <c:pt idx="138">
                  <c:v>9.9555302797288331E-2</c:v>
                </c:pt>
                <c:pt idx="139">
                  <c:v>9.9501312126331232E-2</c:v>
                </c:pt>
                <c:pt idx="140">
                  <c:v>9.9440803269116557E-2</c:v>
                </c:pt>
                <c:pt idx="141">
                  <c:v>9.9372998765856646E-2</c:v>
                </c:pt>
                <c:pt idx="142">
                  <c:v>9.9297030856036111E-2</c:v>
                </c:pt>
                <c:pt idx="143">
                  <c:v>9.9211931614967011E-2</c:v>
                </c:pt>
                <c:pt idx="144">
                  <c:v>9.9116622175018709E-2</c:v>
                </c:pt>
                <c:pt idx="145">
                  <c:v>9.9009900990099056E-2</c:v>
                </c:pt>
                <c:pt idx="146">
                  <c:v>9.8890431113369273E-2</c:v>
                </c:pt>
                <c:pt idx="147">
                  <c:v>9.8756726474555814E-2</c:v>
                </c:pt>
                <c:pt idx="148">
                  <c:v>9.8607137165854702E-2</c:v>
                </c:pt>
                <c:pt idx="149">
                  <c:v>9.8439833775817109E-2</c:v>
                </c:pt>
                <c:pt idx="150">
                  <c:v>9.8252790850516733E-2</c:v>
                </c:pt>
                <c:pt idx="151">
                  <c:v>9.8043769612742138E-2</c:v>
                </c:pt>
                <c:pt idx="152">
                  <c:v>9.7810300135176761E-2</c:v>
                </c:pt>
                <c:pt idx="153">
                  <c:v>9.75496632449665E-2</c:v>
                </c:pt>
                <c:pt idx="154">
                  <c:v>9.7258872537269475E-2</c:v>
                </c:pt>
                <c:pt idx="155">
                  <c:v>9.6934656996828586E-2</c:v>
                </c:pt>
                <c:pt idx="156">
                  <c:v>9.6573444871517644E-2</c:v>
                </c:pt>
                <c:pt idx="157">
                  <c:v>9.6171349611774704E-2</c:v>
                </c:pt>
                <c:pt idx="158">
                  <c:v>9.5724158885346577E-2</c:v>
                </c:pt>
                <c:pt idx="159">
                  <c:v>9.5227327896579825E-2</c:v>
                </c:pt>
                <c:pt idx="160">
                  <c:v>9.4675978479797987E-2</c:v>
                </c:pt>
                <c:pt idx="161">
                  <c:v>9.4064905689723505E-2</c:v>
                </c:pt>
                <c:pt idx="162">
                  <c:v>9.3388593866280734E-2</c:v>
                </c:pt>
                <c:pt idx="163">
                  <c:v>9.2641244388242949E-2</c:v>
                </c:pt>
                <c:pt idx="164">
                  <c:v>9.1816817524485117E-2</c:v>
                </c:pt>
                <c:pt idx="165">
                  <c:v>9.0909090909091259E-2</c:v>
                </c:pt>
                <c:pt idx="166">
                  <c:v>8.9911737164328029E-2</c:v>
                </c:pt>
                <c:pt idx="167">
                  <c:v>8.8818423022188689E-2</c:v>
                </c:pt>
                <c:pt idx="168">
                  <c:v>8.762293189310684E-2</c:v>
                </c:pt>
                <c:pt idx="169">
                  <c:v>8.6319311139679403E-2</c:v>
                </c:pt>
                <c:pt idx="170">
                  <c:v>8.4902044278868105E-2</c:v>
                </c:pt>
                <c:pt idx="171">
                  <c:v>8.3366246918344253E-2</c:v>
                </c:pt>
                <c:pt idx="172">
                  <c:v>8.1707883419997865E-2</c:v>
                </c:pt>
                <c:pt idx="173">
                  <c:v>7.9923999108690275E-2</c:v>
                </c:pt>
                <c:pt idx="174">
                  <c:v>7.8012960399316308E-2</c:v>
                </c:pt>
                <c:pt idx="175">
                  <c:v>7.5974692664796242E-2</c:v>
                </c:pt>
                <c:pt idx="176">
                  <c:v>7.3810903254042312E-2</c:v>
                </c:pt>
                <c:pt idx="177">
                  <c:v>7.1525275104920294E-2</c:v>
                </c:pt>
                <c:pt idx="178">
                  <c:v>6.9123615241476727E-2</c:v>
                </c:pt>
                <c:pt idx="179">
                  <c:v>6.6613942458312606E-2</c:v>
                </c:pt>
                <c:pt idx="180">
                  <c:v>6.4006499980288886E-2</c:v>
                </c:pt>
                <c:pt idx="181">
                  <c:v>6.1313682015314654E-2</c:v>
                </c:pt>
                <c:pt idx="182">
                  <c:v>5.8549867867181277E-2</c:v>
                </c:pt>
                <c:pt idx="183">
                  <c:v>5.5731163376229555E-2</c:v>
                </c:pt>
                <c:pt idx="184">
                  <c:v>5.2875056389227106E-2</c:v>
                </c:pt>
                <c:pt idx="185">
                  <c:v>5.0000000000000204E-2</c:v>
                </c:pt>
                <c:pt idx="186">
                  <c:v>4.7124943610773302E-2</c:v>
                </c:pt>
                <c:pt idx="187">
                  <c:v>4.4268836623770846E-2</c:v>
                </c:pt>
                <c:pt idx="188">
                  <c:v>4.1450132132819124E-2</c:v>
                </c:pt>
                <c:pt idx="189">
                  <c:v>3.8686317984685741E-2</c:v>
                </c:pt>
                <c:pt idx="190">
                  <c:v>3.5993500019711494E-2</c:v>
                </c:pt>
                <c:pt idx="191">
                  <c:v>3.3386057541687761E-2</c:v>
                </c:pt>
                <c:pt idx="192">
                  <c:v>3.0876384758523629E-2</c:v>
                </c:pt>
                <c:pt idx="193">
                  <c:v>2.8474724895080041E-2</c:v>
                </c:pt>
                <c:pt idx="194">
                  <c:v>2.6189096745958009E-2</c:v>
                </c:pt>
                <c:pt idx="195">
                  <c:v>2.4025307335204065E-2</c:v>
                </c:pt>
                <c:pt idx="196">
                  <c:v>2.1987039600683989E-2</c:v>
                </c:pt>
                <c:pt idx="197">
                  <c:v>2.0076000891309988E-2</c:v>
                </c:pt>
                <c:pt idx="198">
                  <c:v>1.8292116580002384E-2</c:v>
                </c:pt>
                <c:pt idx="199">
                  <c:v>1.6633753081655985E-2</c:v>
                </c:pt>
                <c:pt idx="200">
                  <c:v>1.5097955721132121E-2</c:v>
                </c:pt>
                <c:pt idx="201">
                  <c:v>1.368068886032079E-2</c:v>
                </c:pt>
                <c:pt idx="202">
                  <c:v>1.2377068106893329E-2</c:v>
                </c:pt>
                <c:pt idx="203">
                  <c:v>1.1181576977811483E-2</c:v>
                </c:pt>
                <c:pt idx="204">
                  <c:v>1.0088262835672124E-2</c:v>
                </c:pt>
                <c:pt idx="205">
                  <c:v>9.0909090909088892E-3</c:v>
                </c:pt>
                <c:pt idx="206">
                  <c:v>8.1831824755150048E-3</c:v>
                </c:pt>
                <c:pt idx="207">
                  <c:v>7.3587556117571638E-3</c:v>
                </c:pt>
                <c:pt idx="208">
                  <c:v>6.6114061337193778E-3</c:v>
                </c:pt>
                <c:pt idx="209">
                  <c:v>5.9350943102765867E-3</c:v>
                </c:pt>
                <c:pt idx="210">
                  <c:v>5.3240215202020802E-3</c:v>
                </c:pt>
                <c:pt idx="211">
                  <c:v>4.7726721034202346E-3</c:v>
                </c:pt>
                <c:pt idx="212">
                  <c:v>4.2758411146534584E-3</c:v>
                </c:pt>
                <c:pt idx="213">
                  <c:v>3.828650388225335E-3</c:v>
                </c:pt>
                <c:pt idx="214">
                  <c:v>3.4265551284823684E-3</c:v>
                </c:pt>
                <c:pt idx="215">
                  <c:v>3.0653430031714292E-3</c:v>
                </c:pt>
                <c:pt idx="216">
                  <c:v>2.7411274627305374E-3</c:v>
                </c:pt>
                <c:pt idx="217">
                  <c:v>2.4503367550334932E-3</c:v>
                </c:pt>
                <c:pt idx="218">
                  <c:v>2.1896998648232393E-3</c:v>
                </c:pt>
                <c:pt idx="219">
                  <c:v>1.956230387257861E-3</c:v>
                </c:pt>
                <c:pt idx="220">
                  <c:v>1.7472091494832602E-3</c:v>
                </c:pt>
                <c:pt idx="221">
                  <c:v>1.5601662241828823E-3</c:v>
                </c:pt>
                <c:pt idx="222">
                  <c:v>1.3928628341452829E-3</c:v>
                </c:pt>
                <c:pt idx="223">
                  <c:v>1.2432735254441741E-3</c:v>
                </c:pt>
                <c:pt idx="224">
                  <c:v>1.1095688866307122E-3</c:v>
                </c:pt>
                <c:pt idx="225">
                  <c:v>9.9009900990093417E-4</c:v>
                </c:pt>
                <c:pt idx="226">
                  <c:v>8.8337782498128237E-4</c:v>
                </c:pt>
                <c:pt idx="227">
                  <c:v>7.8806838503298114E-4</c:v>
                </c:pt>
                <c:pt idx="228">
                  <c:v>7.0296914396388065E-4</c:v>
                </c:pt>
                <c:pt idx="229">
                  <c:v>6.2700123414334444E-4</c:v>
                </c:pt>
                <c:pt idx="230">
                  <c:v>5.5919673088344142E-4</c:v>
                </c:pt>
                <c:pt idx="231">
                  <c:v>4.9868787366876368E-4</c:v>
                </c:pt>
                <c:pt idx="232">
                  <c:v>4.4469720271166524E-4</c:v>
                </c:pt>
                <c:pt idx="233">
                  <c:v>3.9652856191519232E-4</c:v>
                </c:pt>
                <c:pt idx="234">
                  <c:v>3.5355891486478085E-4</c:v>
                </c:pt>
                <c:pt idx="235">
                  <c:v>3.1523091832599804E-4</c:v>
                </c:pt>
                <c:pt idx="236">
                  <c:v>2.8104619732099799E-4</c:v>
                </c:pt>
                <c:pt idx="237">
                  <c:v>2.5055926672855431E-4</c:v>
                </c:pt>
                <c:pt idx="238">
                  <c:v>2.2337204613536791E-4</c:v>
                </c:pt>
                <c:pt idx="239">
                  <c:v>1.9912891707281606E-4</c:v>
                </c:pt>
                <c:pt idx="240">
                  <c:v>1.7751227458096127E-4</c:v>
                </c:pt>
                <c:pt idx="241">
                  <c:v>1.5823852808015884E-4</c:v>
                </c:pt>
                <c:pt idx="242">
                  <c:v>1.4105450967151405E-4</c:v>
                </c:pt>
                <c:pt idx="243">
                  <c:v>1.257342511355184E-4</c:v>
                </c:pt>
                <c:pt idx="244">
                  <c:v>1.120760939844498E-4</c:v>
                </c:pt>
                <c:pt idx="245">
                  <c:v>9.9900099900090901E-5</c:v>
                </c:pt>
                <c:pt idx="246">
                  <c:v>8.9045731721432861E-5</c:v>
                </c:pt>
                <c:pt idx="247">
                  <c:v>7.9369777816916973E-5</c:v>
                </c:pt>
                <c:pt idx="248">
                  <c:v>7.0744495171282191E-5</c:v>
                </c:pt>
                <c:pt idx="249">
                  <c:v>6.3055948833983278E-5</c:v>
                </c:pt>
                <c:pt idx="250">
                  <c:v>5.6202527515227431E-5</c:v>
                </c:pt>
                <c:pt idx="251">
                  <c:v>5.0093617081354842E-5</c:v>
                </c:pt>
                <c:pt idx="252">
                  <c:v>4.4648415500472187E-5</c:v>
                </c:pt>
                <c:pt idx="253">
                  <c:v>3.9794874430483567E-5</c:v>
                </c:pt>
                <c:pt idx="254">
                  <c:v>3.5468754134487483E-5</c:v>
                </c:pt>
                <c:pt idx="255">
                  <c:v>3.1612779762958408E-5</c:v>
                </c:pt>
                <c:pt idx="256">
                  <c:v>2.8175888268384611E-5</c:v>
                </c:pt>
                <c:pt idx="257">
                  <c:v>2.5112556326143437E-5</c:v>
                </c:pt>
                <c:pt idx="258">
                  <c:v>2.2382200635111959E-5</c:v>
                </c:pt>
                <c:pt idx="259">
                  <c:v>1.9948642872150787E-5</c:v>
                </c:pt>
                <c:pt idx="260">
                  <c:v>1.7779632384968366E-5</c:v>
                </c:pt>
                <c:pt idx="261">
                  <c:v>1.5846420436221869E-5</c:v>
                </c:pt>
                <c:pt idx="262">
                  <c:v>1.4123380465709397E-5</c:v>
                </c:pt>
                <c:pt idx="263">
                  <c:v>1.2587669424248823E-5</c:v>
                </c:pt>
                <c:pt idx="264">
                  <c:v>1.121892575884439E-5</c:v>
                </c:pt>
                <c:pt idx="265">
                  <c:v>9.9990000999887737E-6</c:v>
                </c:pt>
                <c:pt idx="266">
                  <c:v>8.9117151238898925E-6</c:v>
                </c:pt>
                <c:pt idx="267">
                  <c:v>7.9426514400120764E-6</c:v>
                </c:pt>
                <c:pt idx="268">
                  <c:v>7.0789566920856752E-6</c:v>
                </c:pt>
                <c:pt idx="269">
                  <c:v>6.3091753627478427E-6</c:v>
                </c:pt>
                <c:pt idx="270">
                  <c:v>5.6230970419185329E-6</c:v>
                </c:pt>
                <c:pt idx="271">
                  <c:v>5.0116211602175309E-6</c:v>
                </c:pt>
                <c:pt idx="272">
                  <c:v>4.4666364041896465E-6</c:v>
                </c:pt>
                <c:pt idx="273">
                  <c:v>3.9809132225245084E-6</c:v>
                </c:pt>
                <c:pt idx="274">
                  <c:v>3.5480080042607646E-6</c:v>
                </c:pt>
                <c:pt idx="275">
                  <c:v>3.1621776633301175E-6</c:v>
                </c:pt>
                <c:pt idx="276">
                  <c:v>2.8183035006792427E-6</c:v>
                </c:pt>
                <c:pt idx="277">
                  <c:v>2.5118233373596278E-6</c:v>
                </c:pt>
                <c:pt idx="278">
                  <c:v>2.2386710209666481E-6</c:v>
                </c:pt>
                <c:pt idx="279">
                  <c:v>1.9952225050458463E-6</c:v>
                </c:pt>
                <c:pt idx="280">
                  <c:v>1.7782477878246524E-6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Example!$F$2</c:f>
              <c:strCache>
                <c:ptCount val="1"/>
                <c:pt idx="0">
                  <c:v>[F_NH₃]</c:v>
                </c:pt>
              </c:strCache>
            </c:strRef>
          </c:tx>
          <c:marker>
            <c:symbol val="none"/>
          </c:marker>
          <c:dLbls>
            <c:dLbl>
              <c:idx val="127"/>
              <c:layout>
                <c:manualLayout>
                  <c:x val="0.21779527559055159"/>
                  <c:y val="-0.12772131580687671"/>
                </c:manualLayout>
              </c:layout>
              <c:tx>
                <c:rich>
                  <a:bodyPr/>
                  <a:lstStyle/>
                  <a:p>
                    <a:r>
                      <a:rPr lang="it-IT" sz="1000" b="1">
                        <a:solidFill>
                          <a:srgbClr val="FF0000"/>
                        </a:solidFill>
                      </a:rPr>
                      <a:t>[F_NH₃]</a:t>
                    </a:r>
                  </a:p>
                </c:rich>
              </c:tx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Example!$F$3:$F$283</c:f>
              <c:numCache>
                <c:formatCode>0.00E+00</c:formatCode>
                <c:ptCount val="281"/>
                <c:pt idx="0">
                  <c:v>5.623413248741214E-11</c:v>
                </c:pt>
                <c:pt idx="1">
                  <c:v>6.3095734408208605E-11</c:v>
                </c:pt>
                <c:pt idx="2">
                  <c:v>7.0794578388295086E-11</c:v>
                </c:pt>
                <c:pt idx="3">
                  <c:v>7.9432823409332431E-11</c:v>
                </c:pt>
                <c:pt idx="4">
                  <c:v>8.9125093733941742E-11</c:v>
                </c:pt>
                <c:pt idx="5">
                  <c:v>9.999999990000002E-11</c:v>
                </c:pt>
                <c:pt idx="6">
                  <c:v>1.1220184530430382E-10</c:v>
                </c:pt>
                <c:pt idx="7">
                  <c:v>1.2589254102092739E-10</c:v>
                </c:pt>
                <c:pt idx="8">
                  <c:v>1.412537542627492E-10</c:v>
                </c:pt>
                <c:pt idx="9">
                  <c:v>1.5848931899492273E-10</c:v>
                </c:pt>
                <c:pt idx="10">
                  <c:v>1.778279406876645E-10</c:v>
                </c:pt>
                <c:pt idx="11">
                  <c:v>1.9952623109878078E-10</c:v>
                </c:pt>
                <c:pt idx="12">
                  <c:v>2.2387211335564674E-10</c:v>
                </c:pt>
                <c:pt idx="13">
                  <c:v>2.511886425200007E-10</c:v>
                </c:pt>
                <c:pt idx="14">
                  <c:v>2.8183829233211726E-10</c:v>
                </c:pt>
                <c:pt idx="15">
                  <c:v>3.1622776501683806E-10</c:v>
                </c:pt>
                <c:pt idx="16">
                  <c:v>3.5481338797465028E-10</c:v>
                </c:pt>
                <c:pt idx="17">
                  <c:v>3.981071689686043E-10</c:v>
                </c:pt>
                <c:pt idx="18">
                  <c:v>4.4668359015570116E-10</c:v>
                </c:pt>
                <c:pt idx="19">
                  <c:v>5.0118723111538623E-10</c:v>
                </c:pt>
                <c:pt idx="20">
                  <c:v>5.6234132202807174E-10</c:v>
                </c:pt>
                <c:pt idx="21">
                  <c:v>6.3095734049912202E-10</c:v>
                </c:pt>
                <c:pt idx="22">
                  <c:v>7.0794577937226612E-10</c:v>
                </c:pt>
                <c:pt idx="23">
                  <c:v>7.9432822841470883E-10</c:v>
                </c:pt>
                <c:pt idx="24">
                  <c:v>8.9125093019046424E-10</c:v>
                </c:pt>
                <c:pt idx="25">
                  <c:v>9.9999999000000126E-10</c:v>
                </c:pt>
                <c:pt idx="26">
                  <c:v>1.1220184417127109E-9</c:v>
                </c:pt>
                <c:pt idx="27">
                  <c:v>1.258925395945237E-9</c:v>
                </c:pt>
                <c:pt idx="28">
                  <c:v>1.4125375246701334E-9</c:v>
                </c:pt>
                <c:pt idx="29">
                  <c:v>1.5848931673422517E-9</c:v>
                </c:pt>
                <c:pt idx="30">
                  <c:v>1.7782793784161496E-9</c:v>
                </c:pt>
                <c:pt idx="31">
                  <c:v>1.9952622751581668E-9</c:v>
                </c:pt>
                <c:pt idx="32">
                  <c:v>2.2387210884496216E-9</c:v>
                </c:pt>
                <c:pt idx="33">
                  <c:v>2.5118863684138521E-9</c:v>
                </c:pt>
                <c:pt idx="34">
                  <c:v>2.818382851831638E-9</c:v>
                </c:pt>
                <c:pt idx="35">
                  <c:v>3.162277560168389E-9</c:v>
                </c:pt>
                <c:pt idx="36">
                  <c:v>3.5481337664432258E-9</c:v>
                </c:pt>
                <c:pt idx="37">
                  <c:v>3.9810715470456689E-9</c:v>
                </c:pt>
                <c:pt idx="38">
                  <c:v>4.4668357219834201E-9</c:v>
                </c:pt>
                <c:pt idx="39">
                  <c:v>5.0118720850841057E-9</c:v>
                </c:pt>
                <c:pt idx="40">
                  <c:v>5.6234129356757549E-9</c:v>
                </c:pt>
                <c:pt idx="41">
                  <c:v>6.3095730466947983E-9</c:v>
                </c:pt>
                <c:pt idx="42">
                  <c:v>7.0794573426541914E-9</c:v>
                </c:pt>
                <c:pt idx="43">
                  <c:v>7.9432817162855278E-9</c:v>
                </c:pt>
                <c:pt idx="44">
                  <c:v>8.9125085870092946E-9</c:v>
                </c:pt>
                <c:pt idx="45">
                  <c:v>9.9999990000000992E-9</c:v>
                </c:pt>
                <c:pt idx="46">
                  <c:v>1.122018328409436E-8</c:v>
                </c:pt>
                <c:pt idx="47">
                  <c:v>1.2589252533048668E-8</c:v>
                </c:pt>
                <c:pt idx="48">
                  <c:v>1.412537345096549E-8</c:v>
                </c:pt>
                <c:pt idx="49">
                  <c:v>1.5848929412725078E-8</c:v>
                </c:pt>
                <c:pt idx="50">
                  <c:v>1.7782790938112094E-8</c:v>
                </c:pt>
                <c:pt idx="51">
                  <c:v>1.9952619168617837E-8</c:v>
                </c:pt>
                <c:pt idx="52">
                  <c:v>2.2387206373812124E-8</c:v>
                </c:pt>
                <c:pt idx="53">
                  <c:v>2.5118858005523862E-8</c:v>
                </c:pt>
                <c:pt idx="54">
                  <c:v>2.8183821369364329E-8</c:v>
                </c:pt>
                <c:pt idx="55">
                  <c:v>3.1622766601686826E-8</c:v>
                </c:pt>
                <c:pt idx="56">
                  <c:v>3.5481326334107735E-8</c:v>
                </c:pt>
                <c:pt idx="57">
                  <c:v>3.9810701206423913E-8</c:v>
                </c:pt>
                <c:pt idx="58">
                  <c:v>4.4668339262481838E-8</c:v>
                </c:pt>
                <c:pt idx="59">
                  <c:v>5.0118698243875228E-8</c:v>
                </c:pt>
                <c:pt idx="60">
                  <c:v>5.6234100896275748E-8</c:v>
                </c:pt>
                <c:pt idx="61">
                  <c:v>6.3095694637326978E-8</c:v>
                </c:pt>
                <c:pt idx="62">
                  <c:v>7.0794528319725412E-8</c:v>
                </c:pt>
                <c:pt idx="63">
                  <c:v>7.9432760376743245E-8</c:v>
                </c:pt>
                <c:pt idx="64">
                  <c:v>8.9125014380621187E-8</c:v>
                </c:pt>
                <c:pt idx="65">
                  <c:v>9.9999900000099186E-8</c:v>
                </c:pt>
                <c:pt idx="66">
                  <c:v>1.1220171953779546E-7</c:v>
                </c:pt>
                <c:pt idx="67">
                  <c:v>1.2589238269029586E-7</c:v>
                </c:pt>
                <c:pt idx="68">
                  <c:v>1.4125355493632446E-7</c:v>
                </c:pt>
                <c:pt idx="69">
                  <c:v>1.5848906805786476E-7</c:v>
                </c:pt>
                <c:pt idx="70">
                  <c:v>1.7782762477668679E-7</c:v>
                </c:pt>
                <c:pt idx="71">
                  <c:v>1.9952583339050965E-7</c:v>
                </c:pt>
                <c:pt idx="72">
                  <c:v>2.2387161267071989E-7</c:v>
                </c:pt>
                <c:pt idx="73">
                  <c:v>2.5118801219519557E-7</c:v>
                </c:pt>
                <c:pt idx="74">
                  <c:v>2.8183749880044605E-7</c:v>
                </c:pt>
                <c:pt idx="75">
                  <c:v>3.1622676601999632E-7</c:v>
                </c:pt>
                <c:pt idx="76">
                  <c:v>3.5481213031262597E-7</c:v>
                </c:pt>
                <c:pt idx="77">
                  <c:v>3.9810558566660914E-7</c:v>
                </c:pt>
                <c:pt idx="78">
                  <c:v>4.4668159689755454E-7</c:v>
                </c:pt>
                <c:pt idx="79">
                  <c:v>5.0118472175342312E-7</c:v>
                </c:pt>
                <c:pt idx="80">
                  <c:v>5.6233816293046373E-7</c:v>
                </c:pt>
                <c:pt idx="81">
                  <c:v>6.3095336343359732E-7</c:v>
                </c:pt>
                <c:pt idx="82">
                  <c:v>7.0794077254727224E-7</c:v>
                </c:pt>
                <c:pt idx="83">
                  <c:v>7.9432192520094287E-7</c:v>
                </c:pt>
                <c:pt idx="84">
                  <c:v>8.9124299492217815E-7</c:v>
                </c:pt>
                <c:pt idx="85">
                  <c:v>9.999900000999826E-7</c:v>
                </c:pt>
                <c:pt idx="86">
                  <c:v>1.1220058651890787E-6</c:v>
                </c:pt>
                <c:pt idx="87">
                  <c:v>1.2589095630617447E-6</c:v>
                </c:pt>
                <c:pt idx="88">
                  <c:v>1.4125175922814141E-6</c:v>
                </c:pt>
                <c:pt idx="89">
                  <c:v>1.5848680739948711E-6</c:v>
                </c:pt>
                <c:pt idx="90">
                  <c:v>1.7782477878246196E-6</c:v>
                </c:pt>
                <c:pt idx="91">
                  <c:v>1.9952225050460991E-6</c:v>
                </c:pt>
                <c:pt idx="92">
                  <c:v>2.2386710209669272E-6</c:v>
                </c:pt>
                <c:pt idx="93">
                  <c:v>2.5118233373599362E-6</c:v>
                </c:pt>
                <c:pt idx="94">
                  <c:v>2.8183035006795832E-6</c:v>
                </c:pt>
                <c:pt idx="95">
                  <c:v>3.1621776633304923E-6</c:v>
                </c:pt>
                <c:pt idx="96">
                  <c:v>3.5480080042611779E-6</c:v>
                </c:pt>
                <c:pt idx="97">
                  <c:v>3.9809132225249649E-6</c:v>
                </c:pt>
                <c:pt idx="98">
                  <c:v>4.4666364041901496E-6</c:v>
                </c:pt>
                <c:pt idx="99">
                  <c:v>5.0116211602180848E-6</c:v>
                </c:pt>
                <c:pt idx="100">
                  <c:v>5.6230970419191427E-6</c:v>
                </c:pt>
                <c:pt idx="101">
                  <c:v>6.3091753627485153E-6</c:v>
                </c:pt>
                <c:pt idx="102">
                  <c:v>7.0789566920864155E-6</c:v>
                </c:pt>
                <c:pt idx="103">
                  <c:v>7.9426514400128895E-6</c:v>
                </c:pt>
                <c:pt idx="104">
                  <c:v>8.9117151238907852E-6</c:v>
                </c:pt>
                <c:pt idx="105">
                  <c:v>9.9990000999897562E-6</c:v>
                </c:pt>
                <c:pt idx="106">
                  <c:v>1.1218925758845469E-5</c:v>
                </c:pt>
                <c:pt idx="107">
                  <c:v>1.2587669424250008E-5</c:v>
                </c:pt>
                <c:pt idx="108">
                  <c:v>1.4123380465710701E-5</c:v>
                </c:pt>
                <c:pt idx="109">
                  <c:v>1.5846420436223295E-5</c:v>
                </c:pt>
                <c:pt idx="110">
                  <c:v>1.7779632384969928E-5</c:v>
                </c:pt>
                <c:pt idx="111">
                  <c:v>1.9948642872152501E-5</c:v>
                </c:pt>
                <c:pt idx="112">
                  <c:v>2.2382200635113832E-5</c:v>
                </c:pt>
                <c:pt idx="113">
                  <c:v>2.5112556326145483E-5</c:v>
                </c:pt>
                <c:pt idx="114">
                  <c:v>2.8175888268386861E-5</c:v>
                </c:pt>
                <c:pt idx="115">
                  <c:v>3.1612779762960867E-5</c:v>
                </c:pt>
                <c:pt idx="116">
                  <c:v>3.5468754134490166E-5</c:v>
                </c:pt>
                <c:pt idx="117">
                  <c:v>3.9794874430486507E-5</c:v>
                </c:pt>
                <c:pt idx="118">
                  <c:v>4.4648415500475385E-5</c:v>
                </c:pt>
                <c:pt idx="119">
                  <c:v>5.0093617081358339E-5</c:v>
                </c:pt>
                <c:pt idx="120">
                  <c:v>5.6202527515231226E-5</c:v>
                </c:pt>
                <c:pt idx="121">
                  <c:v>6.3055948833987398E-5</c:v>
                </c:pt>
                <c:pt idx="122">
                  <c:v>7.0744495171286663E-5</c:v>
                </c:pt>
                <c:pt idx="123">
                  <c:v>7.9369777816921852E-5</c:v>
                </c:pt>
                <c:pt idx="124">
                  <c:v>8.9045731721438146E-5</c:v>
                </c:pt>
                <c:pt idx="125">
                  <c:v>9.9900099900096647E-5</c:v>
                </c:pt>
                <c:pt idx="126">
                  <c:v>1.1207609398445598E-4</c:v>
                </c:pt>
                <c:pt idx="127">
                  <c:v>1.2573425113552507E-4</c:v>
                </c:pt>
                <c:pt idx="128">
                  <c:v>1.4105450967152126E-4</c:v>
                </c:pt>
                <c:pt idx="129">
                  <c:v>1.5823852808016662E-4</c:v>
                </c:pt>
                <c:pt idx="130">
                  <c:v>1.7751227458096962E-4</c:v>
                </c:pt>
                <c:pt idx="131">
                  <c:v>1.9912891707282501E-4</c:v>
                </c:pt>
                <c:pt idx="132">
                  <c:v>2.2337204613537745E-4</c:v>
                </c:pt>
                <c:pt idx="133">
                  <c:v>2.5055926672856455E-4</c:v>
                </c:pt>
                <c:pt idx="134">
                  <c:v>2.8104619732100889E-4</c:v>
                </c:pt>
                <c:pt idx="135">
                  <c:v>3.1523091832600964E-4</c:v>
                </c:pt>
                <c:pt idx="136">
                  <c:v>3.535589148647931E-4</c:v>
                </c:pt>
                <c:pt idx="137">
                  <c:v>3.9652856191520533E-4</c:v>
                </c:pt>
                <c:pt idx="138">
                  <c:v>4.4469720271167885E-4</c:v>
                </c:pt>
                <c:pt idx="139">
                  <c:v>4.9868787366877799E-4</c:v>
                </c:pt>
                <c:pt idx="140">
                  <c:v>5.5919673088345627E-4</c:v>
                </c:pt>
                <c:pt idx="141">
                  <c:v>6.2700123414335973E-4</c:v>
                </c:pt>
                <c:pt idx="142">
                  <c:v>7.0296914396389648E-4</c:v>
                </c:pt>
                <c:pt idx="143">
                  <c:v>7.880683850329973E-4</c:v>
                </c:pt>
                <c:pt idx="144">
                  <c:v>8.8337782498129874E-4</c:v>
                </c:pt>
                <c:pt idx="145">
                  <c:v>9.9009900990095E-4</c:v>
                </c:pt>
                <c:pt idx="146">
                  <c:v>1.1095688866307281E-3</c:v>
                </c:pt>
                <c:pt idx="147">
                  <c:v>1.2432735254441895E-3</c:v>
                </c:pt>
                <c:pt idx="148">
                  <c:v>1.3928628341452968E-3</c:v>
                </c:pt>
                <c:pt idx="149">
                  <c:v>1.5601662241828951E-3</c:v>
                </c:pt>
                <c:pt idx="150">
                  <c:v>1.7472091494832708E-3</c:v>
                </c:pt>
                <c:pt idx="151">
                  <c:v>1.9562303872578688E-3</c:v>
                </c:pt>
                <c:pt idx="152">
                  <c:v>2.1896998648232436E-3</c:v>
                </c:pt>
                <c:pt idx="153">
                  <c:v>2.4503367550334936E-3</c:v>
                </c:pt>
                <c:pt idx="154">
                  <c:v>2.7411274627305322E-3</c:v>
                </c:pt>
                <c:pt idx="155">
                  <c:v>3.0653430031714174E-3</c:v>
                </c:pt>
                <c:pt idx="156">
                  <c:v>3.4265551284823484E-3</c:v>
                </c:pt>
                <c:pt idx="157">
                  <c:v>3.8286503882253042E-3</c:v>
                </c:pt>
                <c:pt idx="158">
                  <c:v>4.2758411146534168E-3</c:v>
                </c:pt>
                <c:pt idx="159">
                  <c:v>4.772672103420179E-3</c:v>
                </c:pt>
                <c:pt idx="160">
                  <c:v>5.3240215202020082E-3</c:v>
                </c:pt>
                <c:pt idx="161">
                  <c:v>5.9350943102764947E-3</c:v>
                </c:pt>
                <c:pt idx="162">
                  <c:v>6.6114061337192763E-3</c:v>
                </c:pt>
                <c:pt idx="163">
                  <c:v>7.3587556117570528E-3</c:v>
                </c:pt>
                <c:pt idx="164">
                  <c:v>8.1831824755148799E-3</c:v>
                </c:pt>
                <c:pt idx="165">
                  <c:v>9.0909090909087539E-3</c:v>
                </c:pt>
                <c:pt idx="166">
                  <c:v>1.0088262835671977E-2</c:v>
                </c:pt>
                <c:pt idx="167">
                  <c:v>1.1181576977811324E-2</c:v>
                </c:pt>
                <c:pt idx="168">
                  <c:v>1.2377068106893152E-2</c:v>
                </c:pt>
                <c:pt idx="169">
                  <c:v>1.3680688860320596E-2</c:v>
                </c:pt>
                <c:pt idx="170">
                  <c:v>1.5097955721131913E-2</c:v>
                </c:pt>
                <c:pt idx="171">
                  <c:v>1.663375308165576E-2</c:v>
                </c:pt>
                <c:pt idx="172">
                  <c:v>1.8292116580002141E-2</c:v>
                </c:pt>
                <c:pt idx="173">
                  <c:v>2.0076000891309731E-2</c:v>
                </c:pt>
                <c:pt idx="174">
                  <c:v>2.1987039600683708E-2</c:v>
                </c:pt>
                <c:pt idx="175">
                  <c:v>2.402530733520377E-2</c:v>
                </c:pt>
                <c:pt idx="176">
                  <c:v>2.6189096745957697E-2</c:v>
                </c:pt>
                <c:pt idx="177">
                  <c:v>2.8474724895079708E-2</c:v>
                </c:pt>
                <c:pt idx="178">
                  <c:v>3.0876384758523279E-2</c:v>
                </c:pt>
                <c:pt idx="179">
                  <c:v>3.3386057541687393E-2</c:v>
                </c:pt>
                <c:pt idx="180">
                  <c:v>3.5993500019711119E-2</c:v>
                </c:pt>
                <c:pt idx="181">
                  <c:v>3.8686317984685345E-2</c:v>
                </c:pt>
                <c:pt idx="182">
                  <c:v>4.1450132132818736E-2</c:v>
                </c:pt>
                <c:pt idx="183">
                  <c:v>4.4268836623770451E-2</c:v>
                </c:pt>
                <c:pt idx="184">
                  <c:v>4.71249436107729E-2</c:v>
                </c:pt>
                <c:pt idx="185">
                  <c:v>4.9999999999999802E-2</c:v>
                </c:pt>
                <c:pt idx="186">
                  <c:v>5.287505638922671E-2</c:v>
                </c:pt>
                <c:pt idx="187">
                  <c:v>5.5731163376229159E-2</c:v>
                </c:pt>
                <c:pt idx="188">
                  <c:v>5.8549867867180874E-2</c:v>
                </c:pt>
                <c:pt idx="189">
                  <c:v>6.1313682015314265E-2</c:v>
                </c:pt>
                <c:pt idx="190">
                  <c:v>6.4006499980288512E-2</c:v>
                </c:pt>
                <c:pt idx="191">
                  <c:v>6.6613942458312245E-2</c:v>
                </c:pt>
                <c:pt idx="192">
                  <c:v>6.912361524147638E-2</c:v>
                </c:pt>
                <c:pt idx="193">
                  <c:v>7.1525275104919961E-2</c:v>
                </c:pt>
                <c:pt idx="194">
                  <c:v>7.3810903254041979E-2</c:v>
                </c:pt>
                <c:pt idx="195">
                  <c:v>7.5974692664795951E-2</c:v>
                </c:pt>
                <c:pt idx="196">
                  <c:v>7.8012960399316017E-2</c:v>
                </c:pt>
                <c:pt idx="197">
                  <c:v>7.9923999108690011E-2</c:v>
                </c:pt>
                <c:pt idx="198">
                  <c:v>8.1707883419997629E-2</c:v>
                </c:pt>
                <c:pt idx="199">
                  <c:v>8.3366246918344031E-2</c:v>
                </c:pt>
                <c:pt idx="200">
                  <c:v>8.4902044278867883E-2</c:v>
                </c:pt>
                <c:pt idx="201">
                  <c:v>8.6319311139679222E-2</c:v>
                </c:pt>
                <c:pt idx="202">
                  <c:v>8.7622931893106673E-2</c:v>
                </c:pt>
                <c:pt idx="203">
                  <c:v>8.8818423022188508E-2</c:v>
                </c:pt>
                <c:pt idx="204">
                  <c:v>8.9911737164327876E-2</c:v>
                </c:pt>
                <c:pt idx="205">
                  <c:v>9.090909090909112E-2</c:v>
                </c:pt>
                <c:pt idx="206">
                  <c:v>9.1816817524485006E-2</c:v>
                </c:pt>
                <c:pt idx="207">
                  <c:v>9.2641244388242838E-2</c:v>
                </c:pt>
                <c:pt idx="208">
                  <c:v>9.3388593866280623E-2</c:v>
                </c:pt>
                <c:pt idx="209">
                  <c:v>9.4064905689723421E-2</c:v>
                </c:pt>
                <c:pt idx="210">
                  <c:v>9.4675978479797931E-2</c:v>
                </c:pt>
                <c:pt idx="211">
                  <c:v>9.5227327896579769E-2</c:v>
                </c:pt>
                <c:pt idx="212">
                  <c:v>9.572415888534655E-2</c:v>
                </c:pt>
                <c:pt idx="213">
                  <c:v>9.6171349611774662E-2</c:v>
                </c:pt>
                <c:pt idx="214">
                  <c:v>9.6573444871517644E-2</c:v>
                </c:pt>
                <c:pt idx="215">
                  <c:v>9.6934656996828572E-2</c:v>
                </c:pt>
                <c:pt idx="216">
                  <c:v>9.7258872537269475E-2</c:v>
                </c:pt>
                <c:pt idx="217">
                  <c:v>9.75496632449665E-2</c:v>
                </c:pt>
                <c:pt idx="218">
                  <c:v>9.7810300135176775E-2</c:v>
                </c:pt>
                <c:pt idx="219">
                  <c:v>9.8043769612742138E-2</c:v>
                </c:pt>
                <c:pt idx="220">
                  <c:v>9.8252790850516747E-2</c:v>
                </c:pt>
                <c:pt idx="221">
                  <c:v>9.8439833775817123E-2</c:v>
                </c:pt>
                <c:pt idx="222">
                  <c:v>9.860713716585473E-2</c:v>
                </c:pt>
                <c:pt idx="223">
                  <c:v>9.8756726474555828E-2</c:v>
                </c:pt>
                <c:pt idx="224">
                  <c:v>9.8890431113369287E-2</c:v>
                </c:pt>
                <c:pt idx="225">
                  <c:v>9.9009900990099084E-2</c:v>
                </c:pt>
                <c:pt idx="226">
                  <c:v>9.9116622175018723E-2</c:v>
                </c:pt>
                <c:pt idx="227">
                  <c:v>9.9211931614967025E-2</c:v>
                </c:pt>
                <c:pt idx="228">
                  <c:v>9.9297030856036139E-2</c:v>
                </c:pt>
                <c:pt idx="229">
                  <c:v>9.937299876585666E-2</c:v>
                </c:pt>
                <c:pt idx="230">
                  <c:v>9.9440803269116557E-2</c:v>
                </c:pt>
                <c:pt idx="231">
                  <c:v>9.9501312126331246E-2</c:v>
                </c:pt>
                <c:pt idx="232">
                  <c:v>9.9555302797288345E-2</c:v>
                </c:pt>
                <c:pt idx="233">
                  <c:v>9.9603471438084817E-2</c:v>
                </c:pt>
                <c:pt idx="234">
                  <c:v>9.9646441085135221E-2</c:v>
                </c:pt>
                <c:pt idx="235">
                  <c:v>9.9684769081674007E-2</c:v>
                </c:pt>
                <c:pt idx="236">
                  <c:v>9.971895380267902E-2</c:v>
                </c:pt>
                <c:pt idx="237">
                  <c:v>9.9749440733271452E-2</c:v>
                </c:pt>
                <c:pt idx="238">
                  <c:v>9.9776627953864633E-2</c:v>
                </c:pt>
                <c:pt idx="239">
                  <c:v>9.9800871082927192E-2</c:v>
                </c:pt>
                <c:pt idx="240">
                  <c:v>9.9822487725419046E-2</c:v>
                </c:pt>
                <c:pt idx="241">
                  <c:v>9.9841761471919865E-2</c:v>
                </c:pt>
                <c:pt idx="242">
                  <c:v>9.9858945490328491E-2</c:v>
                </c:pt>
                <c:pt idx="243">
                  <c:v>9.9874265748864488E-2</c:v>
                </c:pt>
                <c:pt idx="244">
                  <c:v>9.9887923906015558E-2</c:v>
                </c:pt>
                <c:pt idx="245">
                  <c:v>9.9900099900099903E-2</c:v>
                </c:pt>
                <c:pt idx="246">
                  <c:v>9.9910954268278576E-2</c:v>
                </c:pt>
                <c:pt idx="247">
                  <c:v>9.9920630222183088E-2</c:v>
                </c:pt>
                <c:pt idx="248">
                  <c:v>9.9929255504828729E-2</c:v>
                </c:pt>
                <c:pt idx="249">
                  <c:v>9.993694405116603E-2</c:v>
                </c:pt>
                <c:pt idx="250">
                  <c:v>9.9943797472484774E-2</c:v>
                </c:pt>
                <c:pt idx="251">
                  <c:v>9.994990638291866E-2</c:v>
                </c:pt>
                <c:pt idx="252">
                  <c:v>9.995535158449953E-2</c:v>
                </c:pt>
                <c:pt idx="253">
                  <c:v>9.9960205125569523E-2</c:v>
                </c:pt>
                <c:pt idx="254">
                  <c:v>9.9964531245865518E-2</c:v>
                </c:pt>
                <c:pt idx="255">
                  <c:v>9.9968387220237043E-2</c:v>
                </c:pt>
                <c:pt idx="256">
                  <c:v>9.9971824111731611E-2</c:v>
                </c:pt>
                <c:pt idx="257">
                  <c:v>9.9974887443673874E-2</c:v>
                </c:pt>
                <c:pt idx="258">
                  <c:v>9.9977617799364898E-2</c:v>
                </c:pt>
                <c:pt idx="259">
                  <c:v>9.9980051357127842E-2</c:v>
                </c:pt>
                <c:pt idx="260">
                  <c:v>9.9982220367615032E-2</c:v>
                </c:pt>
                <c:pt idx="261">
                  <c:v>9.9984153579563792E-2</c:v>
                </c:pt>
                <c:pt idx="262">
                  <c:v>9.9985876619534286E-2</c:v>
                </c:pt>
                <c:pt idx="263">
                  <c:v>9.9987412330575759E-2</c:v>
                </c:pt>
                <c:pt idx="264">
                  <c:v>9.9988781074241154E-2</c:v>
                </c:pt>
                <c:pt idx="265">
                  <c:v>9.9990000999900019E-2</c:v>
                </c:pt>
                <c:pt idx="266">
                  <c:v>9.9991088284876115E-2</c:v>
                </c:pt>
                <c:pt idx="267">
                  <c:v>9.9992057348559982E-2</c:v>
                </c:pt>
                <c:pt idx="268">
                  <c:v>9.9992921043307911E-2</c:v>
                </c:pt>
                <c:pt idx="269">
                  <c:v>9.9993690824637244E-2</c:v>
                </c:pt>
                <c:pt idx="270">
                  <c:v>9.9994376902958093E-2</c:v>
                </c:pt>
                <c:pt idx="271">
                  <c:v>9.99949883788398E-2</c:v>
                </c:pt>
                <c:pt idx="272">
                  <c:v>9.9995533363595818E-2</c:v>
                </c:pt>
                <c:pt idx="273">
                  <c:v>9.9996019086777466E-2</c:v>
                </c:pt>
                <c:pt idx="274">
                  <c:v>9.9996451991995736E-2</c:v>
                </c:pt>
                <c:pt idx="275">
                  <c:v>9.9996837822336676E-2</c:v>
                </c:pt>
                <c:pt idx="276">
                  <c:v>9.9997181696499321E-2</c:v>
                </c:pt>
                <c:pt idx="277">
                  <c:v>9.9997488176662638E-2</c:v>
                </c:pt>
                <c:pt idx="278">
                  <c:v>9.9997761328979029E-2</c:v>
                </c:pt>
                <c:pt idx="279">
                  <c:v>9.9998004777494959E-2</c:v>
                </c:pt>
                <c:pt idx="280">
                  <c:v>9.999822175221218E-2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Example!$G$2</c:f>
              <c:strCache>
                <c:ptCount val="1"/>
                <c:pt idx="0">
                  <c:v>[G_H₃PO₄]</c:v>
                </c:pt>
              </c:strCache>
            </c:strRef>
          </c:tx>
          <c:marker>
            <c:symbol val="none"/>
          </c:marker>
          <c:dLbls>
            <c:dLbl>
              <c:idx val="47"/>
              <c:layout>
                <c:manualLayout>
                  <c:x val="7.4369189907038807E-2"/>
                  <c:y val="1.5481371612954795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/>
                      <a:t>[G_H₃PO₄]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Example!$G$3:$G$283</c:f>
              <c:numCache>
                <c:formatCode>0.00E+00</c:formatCode>
                <c:ptCount val="281"/>
                <c:pt idx="0">
                  <c:v>4.9648515405996768E-2</c:v>
                </c:pt>
                <c:pt idx="1">
                  <c:v>4.9605965779807831E-2</c:v>
                </c:pt>
                <c:pt idx="2">
                  <c:v>4.9558311052734665E-2</c:v>
                </c:pt>
                <c:pt idx="3">
                  <c:v>4.9504950451365021E-2</c:v>
                </c:pt>
                <c:pt idx="4">
                  <c:v>4.9445215501821745E-2</c:v>
                </c:pt>
                <c:pt idx="5">
                  <c:v>4.937836316839625E-2</c:v>
                </c:pt>
                <c:pt idx="6">
                  <c:v>4.9303568496473008E-2</c:v>
                </c:pt>
                <c:pt idx="7">
                  <c:v>4.9219916779437996E-2</c:v>
                </c:pt>
                <c:pt idx="8">
                  <c:v>4.912639528922047E-2</c:v>
                </c:pt>
                <c:pt idx="9">
                  <c:v>4.9021884635837405E-2</c:v>
                </c:pt>
                <c:pt idx="10">
                  <c:v>4.8905149853920492E-2</c:v>
                </c:pt>
                <c:pt idx="11">
                  <c:v>4.8774831354922984E-2</c:v>
                </c:pt>
                <c:pt idx="12">
                  <c:v>4.8629435933801514E-2</c:v>
                </c:pt>
                <c:pt idx="13">
                  <c:v>4.8467328079689939E-2</c:v>
                </c:pt>
                <c:pt idx="14">
                  <c:v>4.8286721912537411E-2</c:v>
                </c:pt>
                <c:pt idx="15">
                  <c:v>4.8085674152664341E-2</c:v>
                </c:pt>
                <c:pt idx="16">
                  <c:v>4.786207862794431E-2</c:v>
                </c:pt>
                <c:pt idx="17">
                  <c:v>4.7613662933226358E-2</c:v>
                </c:pt>
                <c:pt idx="18">
                  <c:v>4.733798797676439E-2</c:v>
                </c:pt>
                <c:pt idx="19">
                  <c:v>4.7032451275130609E-2</c:v>
                </c:pt>
                <c:pt idx="20">
                  <c:v>4.6694294985280577E-2</c:v>
                </c:pt>
                <c:pt idx="21">
                  <c:v>4.6320619781002312E-2</c:v>
                </c:pt>
                <c:pt idx="22">
                  <c:v>4.5908405778135021E-2</c:v>
                </c:pt>
                <c:pt idx="23">
                  <c:v>4.5454541771690636E-2</c:v>
                </c:pt>
                <c:pt idx="24">
                  <c:v>4.4955864046898109E-2</c:v>
                </c:pt>
                <c:pt idx="25">
                  <c:v>4.4409205939543721E-2</c:v>
                </c:pt>
                <c:pt idx="26">
                  <c:v>4.3811459119936849E-2</c:v>
                </c:pt>
                <c:pt idx="27">
                  <c:v>4.3159647229459225E-2</c:v>
                </c:pt>
                <c:pt idx="28">
                  <c:v>4.2451011981480914E-2</c:v>
                </c:pt>
                <c:pt idx="29">
                  <c:v>4.1683111129532463E-2</c:v>
                </c:pt>
                <c:pt idx="30">
                  <c:v>4.085392679930782E-2</c:v>
                </c:pt>
                <c:pt idx="31">
                  <c:v>3.9961981593605082E-2</c:v>
                </c:pt>
                <c:pt idx="32">
                  <c:v>3.9006458656801746E-2</c:v>
                </c:pt>
                <c:pt idx="33">
                  <c:v>3.7987320610227283E-2</c:v>
                </c:pt>
                <c:pt idx="34">
                  <c:v>3.6905421062986166E-2</c:v>
                </c:pt>
                <c:pt idx="35">
                  <c:v>3.5762601420739629E-2</c:v>
                </c:pt>
                <c:pt idx="36">
                  <c:v>3.4561765137035641E-2</c:v>
                </c:pt>
                <c:pt idx="37">
                  <c:v>3.3306921558530267E-2</c:v>
                </c:pt>
                <c:pt idx="38">
                  <c:v>3.2003192258040901E-2</c:v>
                </c:pt>
                <c:pt idx="39">
                  <c:v>3.0656774314104185E-2</c:v>
                </c:pt>
                <c:pt idx="40">
                  <c:v>2.9274857370279309E-2</c:v>
                </c:pt>
                <c:pt idx="41">
                  <c:v>2.7865494357832889E-2</c:v>
                </c:pt>
                <c:pt idx="42">
                  <c:v>2.6437429232248351E-2</c:v>
                </c:pt>
                <c:pt idx="43">
                  <c:v>2.4999888594129164E-2</c:v>
                </c:pt>
                <c:pt idx="44">
                  <c:v>2.3562347219342764E-2</c:v>
                </c:pt>
                <c:pt idx="45">
                  <c:v>2.2134279903148063E-2</c:v>
                </c:pt>
                <c:pt idx="46">
                  <c:v>2.0724913303246571E-2</c:v>
                </c:pt>
                <c:pt idx="47">
                  <c:v>1.9342991466798617E-2</c:v>
                </c:pt>
                <c:pt idx="48">
                  <c:v>1.7996567446437777E-2</c:v>
                </c:pt>
                <c:pt idx="49">
                  <c:v>1.6692831030568366E-2</c:v>
                </c:pt>
                <c:pt idx="50">
                  <c:v>1.543797945904346E-2</c:v>
                </c:pt>
                <c:pt idx="51">
                  <c:v>1.4237134475217362E-2</c:v>
                </c:pt>
                <c:pt idx="52">
                  <c:v>1.3094305598521492E-2</c:v>
                </c:pt>
                <c:pt idx="53">
                  <c:v>1.2012396451229659E-2</c:v>
                </c:pt>
                <c:pt idx="54">
                  <c:v>1.0993248598392111E-2</c:v>
                </c:pt>
                <c:pt idx="55">
                  <c:v>1.003771579505648E-2</c:v>
                </c:pt>
                <c:pt idx="56">
                  <c:v>9.1457607921735726E-3</c:v>
                </c:pt>
                <c:pt idx="57">
                  <c:v>8.3165668457287362E-3</c:v>
                </c:pt>
                <c:pt idx="58">
                  <c:v>7.5486566514816472E-3</c:v>
                </c:pt>
                <c:pt idx="59">
                  <c:v>6.8400124096937645E-3</c:v>
                </c:pt>
                <c:pt idx="60">
                  <c:v>6.1881919310103669E-3</c:v>
                </c:pt>
                <c:pt idx="61">
                  <c:v>5.5904369698981521E-3</c:v>
                </c:pt>
                <c:pt idx="62">
                  <c:v>5.043771194564734E-3</c:v>
                </c:pt>
                <c:pt idx="63">
                  <c:v>4.5450862897796918E-3</c:v>
                </c:pt>
                <c:pt idx="64">
                  <c:v>4.0912155953614351E-3</c:v>
                </c:pt>
                <c:pt idx="65">
                  <c:v>3.6789953920185201E-3</c:v>
                </c:pt>
                <c:pt idx="66">
                  <c:v>3.3053144634374817E-3</c:v>
                </c:pt>
                <c:pt idx="67">
                  <c:v>2.9671529089049468E-3</c:v>
                </c:pt>
                <c:pt idx="68">
                  <c:v>2.6616113818158163E-3</c:v>
                </c:pt>
                <c:pt idx="69">
                  <c:v>2.3859320160814815E-3</c:v>
                </c:pt>
                <c:pt idx="70">
                  <c:v>2.1375123035763358E-3</c:v>
                </c:pt>
                <c:pt idx="71">
                  <c:v>1.9139131270206088E-3</c:v>
                </c:pt>
                <c:pt idx="72">
                  <c:v>1.7128620555491468E-3</c:v>
                </c:pt>
                <c:pt idx="73">
                  <c:v>1.5322528916531868E-3</c:v>
                </c:pt>
                <c:pt idx="74">
                  <c:v>1.3701423309915562E-3</c:v>
                </c:pt>
                <c:pt idx="75">
                  <c:v>1.2247444698577584E-3</c:v>
                </c:pt>
                <c:pt idx="76">
                  <c:v>1.0944237749348279E-3</c:v>
                </c:pt>
                <c:pt idx="77">
                  <c:v>9.7768702006249364E-4</c:v>
                </c:pt>
                <c:pt idx="78">
                  <c:v>8.7317459698441199E-4</c:v>
                </c:pt>
                <c:pt idx="79">
                  <c:v>7.7965152205965648E-4</c:v>
                </c:pt>
                <c:pt idx="80">
                  <c:v>6.9599838846627344E-4</c:v>
                </c:pt>
                <c:pt idx="81">
                  <c:v>6.2120245270022925E-4</c:v>
                </c:pt>
                <c:pt idx="82">
                  <c:v>5.5434899407442876E-4</c:v>
                </c:pt>
                <c:pt idx="83">
                  <c:v>4.9461304520301893E-4</c:v>
                </c:pt>
                <c:pt idx="84">
                  <c:v>4.4125155884534466E-4</c:v>
                </c:pt>
                <c:pt idx="85">
                  <c:v>3.9359605076212862E-4</c:v>
                </c:pt>
                <c:pt idx="86">
                  <c:v>3.5104573827979767E-4</c:v>
                </c:pt>
                <c:pt idx="87">
                  <c:v>3.1306117906189731E-4</c:v>
                </c:pt>
                <c:pt idx="88">
                  <c:v>2.7915840327002181E-4</c:v>
                </c:pt>
                <c:pt idx="89">
                  <c:v>2.4890352410593809E-4</c:v>
                </c:pt>
                <c:pt idx="90">
                  <c:v>2.2190780602360742E-4</c:v>
                </c:pt>
                <c:pt idx="91">
                  <c:v>1.9782316615239538E-4</c:v>
                </c:pt>
                <c:pt idx="92">
                  <c:v>1.7633808224205261E-4</c:v>
                </c:pt>
                <c:pt idx="93">
                  <c:v>1.5717387936807465E-4</c:v>
                </c:pt>
                <c:pt idx="94">
                  <c:v>1.4008136743370335E-4</c:v>
                </c:pt>
                <c:pt idx="95">
                  <c:v>1.2483780194090169E-4</c:v>
                </c:pt>
                <c:pt idx="96">
                  <c:v>1.1124414139404591E-4</c:v>
                </c:pt>
                <c:pt idx="97">
                  <c:v>9.9122575903315288E-5</c:v>
                </c:pt>
                <c:pt idx="98">
                  <c:v>8.831430295859908E-5</c:v>
                </c:pt>
                <c:pt idx="99">
                  <c:v>7.867752786401276E-5</c:v>
                </c:pt>
                <c:pt idx="100">
                  <c:v>7.0085667893590901E-5</c:v>
                </c:pt>
                <c:pt idx="101">
                  <c:v>6.2425740802774727E-5</c:v>
                </c:pt>
                <c:pt idx="102">
                  <c:v>5.5596919873447692E-5</c:v>
                </c:pt>
                <c:pt idx="103">
                  <c:v>4.9509239158256936E-5</c:v>
                </c:pt>
                <c:pt idx="104">
                  <c:v>4.4082434006498548E-5</c:v>
                </c:pt>
                <c:pt idx="105">
                  <c:v>3.9244903288756075E-5</c:v>
                </c:pt>
                <c:pt idx="106">
                  <c:v>3.4932780985183388E-5</c:v>
                </c:pt>
                <c:pt idx="107">
                  <c:v>3.108910596068913E-5</c:v>
                </c:pt>
                <c:pt idx="108">
                  <c:v>2.7663079819700853E-5</c:v>
                </c:pt>
                <c:pt idx="109">
                  <c:v>2.4609403715864671E-5</c:v>
                </c:pt>
                <c:pt idx="110">
                  <c:v>2.18876858914121E-5</c:v>
                </c:pt>
                <c:pt idx="111">
                  <c:v>1.9461912541266651E-5</c:v>
                </c:pt>
                <c:pt idx="112">
                  <c:v>1.7299975343023788E-5</c:v>
                </c:pt>
                <c:pt idx="113">
                  <c:v>1.5373249670727858E-5</c:v>
                </c:pt>
                <c:pt idx="114">
                  <c:v>1.365621812296467E-5</c:v>
                </c:pt>
                <c:pt idx="115">
                  <c:v>1.2126134549207329E-5</c:v>
                </c:pt>
                <c:pt idx="116">
                  <c:v>1.076272425746179E-5</c:v>
                </c:pt>
                <c:pt idx="117">
                  <c:v>9.5479165357153668E-6</c:v>
                </c:pt>
                <c:pt idx="118">
                  <c:v>8.4656060239032686E-6</c:v>
                </c:pt>
                <c:pt idx="119">
                  <c:v>7.5014398362182194E-6</c:v>
                </c:pt>
                <c:pt idx="120">
                  <c:v>6.6426276594637355E-6</c:v>
                </c:pt>
                <c:pt idx="121">
                  <c:v>5.8777723453934813E-6</c:v>
                </c:pt>
                <c:pt idx="122">
                  <c:v>5.1967187769298203E-6</c:v>
                </c:pt>
                <c:pt idx="123">
                  <c:v>4.5904190229162456E-6</c:v>
                </c:pt>
                <c:pt idx="124">
                  <c:v>4.0508120065092743E-6</c:v>
                </c:pt>
                <c:pt idx="125">
                  <c:v>3.5707161011287967E-6</c:v>
                </c:pt>
                <c:pt idx="126">
                  <c:v>3.143733237543402E-6</c:v>
                </c:pt>
                <c:pt idx="127">
                  <c:v>2.7641632584660757E-6</c:v>
                </c:pt>
                <c:pt idx="128">
                  <c:v>2.4269273950869593E-6</c:v>
                </c:pt>
                <c:pt idx="129">
                  <c:v>2.1274998651823833E-6</c:v>
                </c:pt>
                <c:pt idx="130">
                  <c:v>1.8618467064901665E-6</c:v>
                </c:pt>
                <c:pt idx="131">
                  <c:v>1.6263710633303322E-6</c:v>
                </c:pt>
                <c:pt idx="132">
                  <c:v>1.4178642400458993E-6</c:v>
                </c:pt>
                <c:pt idx="133">
                  <c:v>1.2334619224184612E-6</c:v>
                </c:pt>
                <c:pt idx="134">
                  <c:v>1.0706050480215355E-6</c:v>
                </c:pt>
                <c:pt idx="135">
                  <c:v>9.2700487830753976E-7</c:v>
                </c:pt>
                <c:pt idx="136">
                  <c:v>8.0061188847337457E-7</c:v>
                </c:pt>
                <c:pt idx="137">
                  <c:v>6.8958814491928349E-7</c:v>
                </c:pt>
                <c:pt idx="138">
                  <c:v>5.9228288342594098E-7</c:v>
                </c:pt>
                <c:pt idx="139">
                  <c:v>5.0721103324093163E-7</c:v>
                </c:pt>
                <c:pt idx="140">
                  <c:v>4.3303445282220605E-7</c:v>
                </c:pt>
                <c:pt idx="141">
                  <c:v>3.6854565259207609E-7</c:v>
                </c:pt>
                <c:pt idx="142">
                  <c:v>3.1265378030728459E-7</c:v>
                </c:pt>
                <c:pt idx="143">
                  <c:v>2.6437263821976775E-7</c:v>
                </c:pt>
                <c:pt idx="144">
                  <c:v>2.2281049164573419E-7</c:v>
                </c:pt>
                <c:pt idx="145">
                  <c:v>1.8716141989984874E-7</c:v>
                </c:pt>
                <c:pt idx="146">
                  <c:v>1.5669795668324935E-7</c:v>
                </c:pt>
                <c:pt idx="147">
                  <c:v>1.3076477106637081E-7</c:v>
                </c:pt>
                <c:pt idx="148">
                  <c:v>1.0877315399136055E-7</c:v>
                </c:pt>
                <c:pt idx="149">
                  <c:v>9.0196098915931131E-8</c:v>
                </c:pt>
                <c:pt idx="150">
                  <c:v>7.4563797385166048E-8</c:v>
                </c:pt>
                <c:pt idx="151">
                  <c:v>6.1459408195278052E-8</c:v>
                </c:pt>
                <c:pt idx="152">
                  <c:v>5.0514998891497087E-8</c:v>
                </c:pt>
                <c:pt idx="153">
                  <c:v>4.1407597000174876E-8</c:v>
                </c:pt>
                <c:pt idx="154">
                  <c:v>3.3855322499222251E-8</c:v>
                </c:pt>
                <c:pt idx="155">
                  <c:v>2.7613600360396892E-8</c:v>
                </c:pt>
                <c:pt idx="156">
                  <c:v>2.2471471438805376E-8</c:v>
                </c:pt>
                <c:pt idx="157">
                  <c:v>1.8248031502271389E-8</c:v>
                </c:pt>
                <c:pt idx="158">
                  <c:v>1.4789032619800065E-8</c:v>
                </c:pt>
                <c:pt idx="159">
                  <c:v>1.1963679869338191E-8</c:v>
                </c:pt>
                <c:pt idx="160">
                  <c:v>9.6616510410642188E-9</c:v>
                </c:pt>
                <c:pt idx="161">
                  <c:v>7.7903593480855866E-9</c:v>
                </c:pt>
                <c:pt idx="162">
                  <c:v>6.2724705460617544E-9</c:v>
                </c:pt>
                <c:pt idx="163">
                  <c:v>5.043677423218337E-9</c:v>
                </c:pt>
                <c:pt idx="164">
                  <c:v>4.0507271187178201E-9</c:v>
                </c:pt>
                <c:pt idx="165">
                  <c:v>3.249690600425402E-9</c:v>
                </c:pt>
                <c:pt idx="166">
                  <c:v>2.6044590536250314E-9</c:v>
                </c:pt>
                <c:pt idx="167">
                  <c:v>2.0854488724493643E-9</c:v>
                </c:pt>
                <c:pt idx="168">
                  <c:v>1.6684952487499859E-9</c:v>
                </c:pt>
                <c:pt idx="169">
                  <c:v>1.3339137922812927E-9</c:v>
                </c:pt>
                <c:pt idx="170">
                  <c:v>1.0657099409722288E-9</c:v>
                </c:pt>
                <c:pt idx="171">
                  <c:v>8.5091688801333033E-10</c:v>
                </c:pt>
                <c:pt idx="172">
                  <c:v>6.7904414764610438E-10</c:v>
                </c:pt>
                <c:pt idx="173">
                  <c:v>5.4162052423721467E-10</c:v>
                </c:pt>
                <c:pt idx="174">
                  <c:v>4.3181699829571386E-10</c:v>
                </c:pt>
                <c:pt idx="175">
                  <c:v>3.4413679377458766E-10</c:v>
                </c:pt>
                <c:pt idx="176">
                  <c:v>2.7416157029379163E-10</c:v>
                </c:pt>
                <c:pt idx="177">
                  <c:v>2.1834424498473997E-10</c:v>
                </c:pt>
                <c:pt idx="178">
                  <c:v>1.7384036508594757E-10</c:v>
                </c:pt>
                <c:pt idx="179">
                  <c:v>1.3837121304903473E-10</c:v>
                </c:pt>
                <c:pt idx="180">
                  <c:v>1.101129303597628E-10</c:v>
                </c:pt>
                <c:pt idx="181">
                  <c:v>8.7606901337792964E-11</c:v>
                </c:pt>
                <c:pt idx="182">
                  <c:v>6.9687455042655861E-11</c:v>
                </c:pt>
                <c:pt idx="183">
                  <c:v>5.542363559786217E-11</c:v>
                </c:pt>
                <c:pt idx="184">
                  <c:v>4.4072373120240411E-11</c:v>
                </c:pt>
                <c:pt idx="185">
                  <c:v>3.5040873237174133E-11</c:v>
                </c:pt>
                <c:pt idx="186">
                  <c:v>2.7856446348984487E-11</c:v>
                </c:pt>
                <c:pt idx="187">
                  <c:v>2.2142330671954072E-11</c:v>
                </c:pt>
                <c:pt idx="188">
                  <c:v>1.7598336697733553E-11</c:v>
                </c:pt>
                <c:pt idx="189">
                  <c:v>1.3985364696076908E-11</c:v>
                </c:pt>
                <c:pt idx="190">
                  <c:v>1.1113029630231135E-11</c:v>
                </c:pt>
                <c:pt idx="191">
                  <c:v>8.8297764900610553E-12</c:v>
                </c:pt>
                <c:pt idx="192">
                  <c:v>7.0149896184346666E-12</c:v>
                </c:pt>
                <c:pt idx="193">
                  <c:v>5.5726971793535552E-12</c:v>
                </c:pt>
                <c:pt idx="194">
                  <c:v>4.4265507132303471E-12</c:v>
                </c:pt>
                <c:pt idx="195">
                  <c:v>3.5158232410333199E-12</c:v>
                </c:pt>
                <c:pt idx="196">
                  <c:v>2.7922204942171216E-12</c:v>
                </c:pt>
                <c:pt idx="197">
                  <c:v>2.2173409230277175E-12</c:v>
                </c:pt>
                <c:pt idx="198">
                  <c:v>1.7606531013404409E-12</c:v>
                </c:pt>
                <c:pt idx="199">
                  <c:v>1.3978855727723007E-12</c:v>
                </c:pt>
                <c:pt idx="200">
                  <c:v>1.1097453460204651E-12</c:v>
                </c:pt>
                <c:pt idx="201">
                  <c:v>8.8089818028593733E-13</c:v>
                </c:pt>
                <c:pt idx="202">
                  <c:v>6.9915733901751746E-13</c:v>
                </c:pt>
                <c:pt idx="203">
                  <c:v>5.5483830527431777E-13</c:v>
                </c:pt>
                <c:pt idx="204">
                  <c:v>4.4024558674861071E-13</c:v>
                </c:pt>
                <c:pt idx="205">
                  <c:v>3.4926462859785733E-13</c:v>
                </c:pt>
                <c:pt idx="206">
                  <c:v>2.7703734746092795E-13</c:v>
                </c:pt>
                <c:pt idx="207">
                  <c:v>2.1970418082048796E-13</c:v>
                </c:pt>
                <c:pt idx="208">
                  <c:v>1.741990368496736E-13</c:v>
                </c:pt>
                <c:pt idx="209">
                  <c:v>1.3808631080224944E-13</c:v>
                </c:pt>
                <c:pt idx="210">
                  <c:v>1.0943134859995999E-13</c:v>
                </c:pt>
                <c:pt idx="211">
                  <c:v>8.6697501376896171E-14</c:v>
                </c:pt>
                <c:pt idx="212">
                  <c:v>6.8664318053760896E-14</c:v>
                </c:pt>
                <c:pt idx="213">
                  <c:v>5.4362539709342582E-14</c:v>
                </c:pt>
                <c:pt idx="214">
                  <c:v>4.3022447956772685E-14</c:v>
                </c:pt>
                <c:pt idx="215">
                  <c:v>3.4032826249121867E-14</c:v>
                </c:pt>
                <c:pt idx="216">
                  <c:v>2.6908355114162557E-14</c:v>
                </c:pt>
                <c:pt idx="217">
                  <c:v>2.1263709292302576E-14</c:v>
                </c:pt>
                <c:pt idx="218">
                  <c:v>1.6792980150455875E-14</c:v>
                </c:pt>
                <c:pt idx="219">
                  <c:v>1.3253329298110874E-14</c:v>
                </c:pt>
                <c:pt idx="220">
                  <c:v>1.0452003948478506E-14</c:v>
                </c:pt>
                <c:pt idx="221">
                  <c:v>8.236023111106571E-15</c:v>
                </c:pt>
                <c:pt idx="222">
                  <c:v>6.4839856117542845E-15</c:v>
                </c:pt>
                <c:pt idx="223">
                  <c:v>5.0995637191349435E-15</c:v>
                </c:pt>
                <c:pt idx="224">
                  <c:v>4.0063357882359172E-15</c:v>
                </c:pt>
                <c:pt idx="225">
                  <c:v>3.1436825553615115E-15</c:v>
                </c:pt>
                <c:pt idx="226">
                  <c:v>2.4635283169482647E-15</c:v>
                </c:pt>
                <c:pt idx="227">
                  <c:v>1.9277531947666088E-15</c:v>
                </c:pt>
                <c:pt idx="228">
                  <c:v>1.5061384209867987E-15</c:v>
                </c:pt>
                <c:pt idx="229">
                  <c:v>1.1747349648801452E-15</c:v>
                </c:pt>
                <c:pt idx="230">
                  <c:v>9.14568376557899E-16</c:v>
                </c:pt>
                <c:pt idx="231">
                  <c:v>7.1061064058962176E-16</c:v>
                </c:pt>
                <c:pt idx="232">
                  <c:v>5.5096406607900635E-16</c:v>
                </c:pt>
                <c:pt idx="233">
                  <c:v>4.2621354677941449E-16</c:v>
                </c:pt>
                <c:pt idx="234">
                  <c:v>3.289125066826834E-16</c:v>
                </c:pt>
                <c:pt idx="235">
                  <c:v>2.531749812937567E-16</c:v>
                </c:pt>
                <c:pt idx="236">
                  <c:v>1.9435195243816803E-16</c:v>
                </c:pt>
                <c:pt idx="237">
                  <c:v>1.487745568474774E-16</c:v>
                </c:pt>
                <c:pt idx="238">
                  <c:v>1.1355036580593738E-16</c:v>
                </c:pt>
                <c:pt idx="239">
                  <c:v>8.6401775359199663E-17</c:v>
                </c:pt>
                <c:pt idx="240">
                  <c:v>6.5537805267362675E-17</c:v>
                </c:pt>
                <c:pt idx="241">
                  <c:v>4.9552400076530673E-17</c:v>
                </c:pt>
                <c:pt idx="242">
                  <c:v>3.7343752580408422E-17</c:v>
                </c:pt>
                <c:pt idx="243">
                  <c:v>2.8050303992749364E-17</c:v>
                </c:pt>
                <c:pt idx="244">
                  <c:v>2.0999976139026882E-17</c:v>
                </c:pt>
                <c:pt idx="245">
                  <c:v>1.5669906308636082E-17</c:v>
                </c:pt>
                <c:pt idx="246">
                  <c:v>1.1654522743911388E-17</c:v>
                </c:pt>
                <c:pt idx="247">
                  <c:v>8.6402480784925839E-18</c:v>
                </c:pt>
                <c:pt idx="248">
                  <c:v>6.3854733645427775E-18</c:v>
                </c:pt>
                <c:pt idx="249">
                  <c:v>4.7047259030623766E-18</c:v>
                </c:pt>
                <c:pt idx="250">
                  <c:v>3.4561754136933416E-18</c:v>
                </c:pt>
                <c:pt idx="251">
                  <c:v>2.5317976291293869E-18</c:v>
                </c:pt>
                <c:pt idx="252">
                  <c:v>1.8496521922108555E-18</c:v>
                </c:pt>
                <c:pt idx="253">
                  <c:v>1.3478407610514363E-18</c:v>
                </c:pt>
                <c:pt idx="254">
                  <c:v>9.7979780229956376E-19</c:v>
                </c:pt>
                <c:pt idx="255">
                  <c:v>7.1063560782371863E-19</c:v>
                </c:pt>
                <c:pt idx="256">
                  <c:v>5.1432041758809175E-19</c:v>
                </c:pt>
                <c:pt idx="257">
                  <c:v>3.7150109053238264E-19</c:v>
                </c:pt>
                <c:pt idx="258">
                  <c:v>2.6784776130810304E-19</c:v>
                </c:pt>
                <c:pt idx="259">
                  <c:v>1.9278705295787759E-19</c:v>
                </c:pt>
                <c:pt idx="260">
                  <c:v>1.3854399284471927E-19</c:v>
                </c:pt>
                <c:pt idx="261">
                  <c:v>9.9419824854243526E-20</c:v>
                </c:pt>
                <c:pt idx="262">
                  <c:v>7.1250241027979092E-20</c:v>
                </c:pt>
                <c:pt idx="263">
                  <c:v>5.1000833629719173E-20</c:v>
                </c:pt>
                <c:pt idx="264">
                  <c:v>3.6466342306992574E-20</c:v>
                </c:pt>
                <c:pt idx="265">
                  <c:v>2.6047998359916942E-20</c:v>
                </c:pt>
                <c:pt idx="266">
                  <c:v>1.858933345678816E-20</c:v>
                </c:pt>
                <c:pt idx="267">
                  <c:v>1.3255545674379359E-20</c:v>
                </c:pt>
                <c:pt idx="268">
                  <c:v>9.4451702823886732E-21</c:v>
                </c:pt>
                <c:pt idx="269">
                  <c:v>6.7256086158918208E-21</c:v>
                </c:pt>
                <c:pt idx="270">
                  <c:v>4.7862078416971827E-21</c:v>
                </c:pt>
                <c:pt idx="271">
                  <c:v>3.4042050185895569E-21</c:v>
                </c:pt>
                <c:pt idx="272">
                  <c:v>2.4200688508365922E-21</c:v>
                </c:pt>
                <c:pt idx="273">
                  <c:v>1.7196856904575226E-21</c:v>
                </c:pt>
                <c:pt idx="274">
                  <c:v>1.2215162007625812E-21</c:v>
                </c:pt>
                <c:pt idx="275">
                  <c:v>8.6735278203348706E-22</c:v>
                </c:pt>
                <c:pt idx="276">
                  <c:v>6.1567935849027728E-22</c:v>
                </c:pt>
                <c:pt idx="277">
                  <c:v>4.3690800631402231E-22</c:v>
                </c:pt>
                <c:pt idx="278">
                  <c:v>3.0996659893332924E-22</c:v>
                </c:pt>
                <c:pt idx="279">
                  <c:v>2.1985729219855843E-22</c:v>
                </c:pt>
                <c:pt idx="280">
                  <c:v>1.5591157315218995E-22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Example!$H$2</c:f>
              <c:strCache>
                <c:ptCount val="1"/>
                <c:pt idx="0">
                  <c:v>[H_H₂PO₄⁻]</c:v>
                </c:pt>
              </c:strCache>
            </c:strRef>
          </c:tx>
          <c:marker>
            <c:symbol val="none"/>
          </c:marker>
          <c:dLbls>
            <c:dLbl>
              <c:idx val="14"/>
              <c:layout>
                <c:manualLayout>
                  <c:x val="0.47543160690571051"/>
                  <c:y val="7.7406858064773734E-3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rgbClr val="FF0000"/>
                        </a:solidFill>
                      </a:rPr>
                      <a:t>[H_H₂PO₄⁻]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Example!$H$3:$H$283</c:f>
              <c:numCache>
                <c:formatCode>0.00E+00</c:formatCode>
                <c:ptCount val="281"/>
                <c:pt idx="0">
                  <c:v>3.5148457182606344E-4</c:v>
                </c:pt>
                <c:pt idx="1">
                  <c:v>3.9403419229667883E-4</c:v>
                </c:pt>
                <c:pt idx="2">
                  <c:v>4.4168891218073755E-4</c:v>
                </c:pt>
                <c:pt idx="3">
                  <c:v>4.9504950451365016E-4</c:v>
                </c:pt>
                <c:pt idx="4">
                  <c:v>5.5478444269981529E-4</c:v>
                </c:pt>
                <c:pt idx="5">
                  <c:v>6.2163676185495202E-4</c:v>
                </c:pt>
                <c:pt idx="6">
                  <c:v>6.9643141585147778E-4</c:v>
                </c:pt>
                <c:pt idx="7">
                  <c:v>7.8008311037233821E-4</c:v>
                </c:pt>
                <c:pt idx="8">
                  <c:v>8.7360457232253913E-4</c:v>
                </c:pt>
                <c:pt idx="9">
                  <c:v>9.7811519022638314E-4</c:v>
                </c:pt>
                <c:pt idx="10">
                  <c:v>1.0948499276282413E-3</c:v>
                </c:pt>
                <c:pt idx="11">
                  <c:v>1.2251683707959909E-3</c:v>
                </c:pt>
                <c:pt idx="12">
                  <c:v>1.3705637219284452E-3</c:v>
                </c:pt>
                <c:pt idx="13">
                  <c:v>1.5326714883445514E-3</c:v>
                </c:pt>
                <c:pt idx="14">
                  <c:v>1.7132775456766558E-3</c:v>
                </c:pt>
                <c:pt idx="15">
                  <c:v>1.9143251681074645E-3</c:v>
                </c:pt>
                <c:pt idx="16">
                  <c:v>2.1379205209342013E-3</c:v>
                </c:pt>
                <c:pt idx="17">
                  <c:v>2.3863360008365125E-3</c:v>
                </c:pt>
                <c:pt idx="18">
                  <c:v>2.6620106890698522E-3</c:v>
                </c:pt>
                <c:pt idx="19">
                  <c:v>2.9675470560950514E-3</c:v>
                </c:pt>
                <c:pt idx="20">
                  <c:v>3.3057029289618798E-3</c:v>
                </c:pt>
                <c:pt idx="21">
                  <c:v>3.679377614197823E-3</c:v>
                </c:pt>
                <c:pt idx="22">
                  <c:v>4.0915909717987543E-3</c:v>
                </c:pt>
                <c:pt idx="23">
                  <c:v>4.5454541771690676E-3</c:v>
                </c:pt>
                <c:pt idx="24">
                  <c:v>5.0441309089709896E-3</c:v>
                </c:pt>
                <c:pt idx="25">
                  <c:v>5.5907877874892126E-3</c:v>
                </c:pt>
                <c:pt idx="26">
                  <c:v>6.1885330891615848E-3</c:v>
                </c:pt>
                <c:pt idx="27">
                  <c:v>6.840343108299317E-3</c:v>
                </c:pt>
                <c:pt idx="28">
                  <c:v>7.5489760541983227E-3</c:v>
                </c:pt>
                <c:pt idx="29">
                  <c:v>8.3168740807416132E-3</c:v>
                </c:pt>
                <c:pt idx="30">
                  <c:v>9.1460549519134151E-3</c:v>
                </c:pt>
                <c:pt idx="31">
                  <c:v>1.0037995934121236E-2</c:v>
                </c:pt>
                <c:pt idx="32">
                  <c:v>1.0993513728740287E-2</c:v>
                </c:pt>
                <c:pt idx="33">
                  <c:v>1.2012645533537585E-2</c:v>
                </c:pt>
                <c:pt idx="34">
                  <c:v>1.3094537528450332E-2</c:v>
                </c:pt>
                <c:pt idx="35">
                  <c:v>1.4237348063243166E-2</c:v>
                </c:pt>
                <c:pt idx="36">
                  <c:v>1.543817340248904E-2</c:v>
                </c:pt>
                <c:pt idx="37">
                  <c:v>1.6693003876560381E-2</c:v>
                </c:pt>
                <c:pt idx="38">
                  <c:v>1.7996717544708288E-2</c:v>
                </c:pt>
                <c:pt idx="39">
                  <c:v>1.9343116911555828E-2</c:v>
                </c:pt>
                <c:pt idx="40">
                  <c:v>2.0725011863736195E-2</c:v>
                </c:pt>
                <c:pt idx="41">
                  <c:v>2.2134348942976865E-2</c:v>
                </c:pt>
                <c:pt idx="42">
                  <c:v>2.3562383605085887E-2</c:v>
                </c:pt>
                <c:pt idx="43">
                  <c:v>2.4999888594129188E-2</c:v>
                </c:pt>
                <c:pt idx="44">
                  <c:v>2.6437388406773146E-2</c:v>
                </c:pt>
                <c:pt idx="45">
                  <c:v>2.7865407441838037E-2</c:v>
                </c:pt>
                <c:pt idx="46">
                  <c:v>2.9274718149887358E-2</c:v>
                </c:pt>
                <c:pt idx="47">
                  <c:v>3.0656575497562517E-2</c:v>
                </c:pt>
                <c:pt idx="48">
                  <c:v>3.2002925341377012E-2</c:v>
                </c:pt>
                <c:pt idx="49">
                  <c:v>3.3306576685436136E-2</c:v>
                </c:pt>
                <c:pt idx="50">
                  <c:v>3.4561330951744351E-2</c:v>
                </c:pt>
                <c:pt idx="51">
                  <c:v>3.5762064911875668E-2</c:v>
                </c:pt>
                <c:pt idx="52">
                  <c:v>3.6904767395633455E-2</c:v>
                </c:pt>
                <c:pt idx="53">
                  <c:v>3.7986532942809362E-2</c:v>
                </c:pt>
                <c:pt idx="54">
                  <c:v>3.9005517938827443E-2</c:v>
                </c:pt>
                <c:pt idx="55">
                  <c:v>3.9960866339900675E-2</c:v>
                </c:pt>
                <c:pt idx="56">
                  <c:v>4.0852612836015122E-2</c:v>
                </c:pt>
                <c:pt idx="57">
                  <c:v>4.168157130687055E-2</c:v>
                </c:pt>
                <c:pt idx="58">
                  <c:v>4.2449215848011111E-2</c:v>
                </c:pt>
                <c:pt idx="59">
                  <c:v>4.3157560662319218E-2</c:v>
                </c:pt>
                <c:pt idx="60">
                  <c:v>4.3809043905187015E-2</c:v>
                </c:pt>
                <c:pt idx="61">
                  <c:v>4.440641929636531E-2</c:v>
                </c:pt>
                <c:pt idx="62">
                  <c:v>4.4952658088877509E-2</c:v>
                </c:pt>
                <c:pt idx="63">
                  <c:v>4.5450862897796596E-2</c:v>
                </c:pt>
                <c:pt idx="64">
                  <c:v>4.5904193985234897E-2</c:v>
                </c:pt>
                <c:pt idx="65">
                  <c:v>4.6315807888857224E-2</c:v>
                </c:pt>
                <c:pt idx="66">
                  <c:v>4.6688807763900185E-2</c:v>
                </c:pt>
                <c:pt idx="67">
                  <c:v>4.7026204463145996E-2</c:v>
                </c:pt>
                <c:pt idx="68">
                  <c:v>4.7330887178082676E-2</c:v>
                </c:pt>
                <c:pt idx="69">
                  <c:v>4.7605602377650574E-2</c:v>
                </c:pt>
                <c:pt idx="70">
                  <c:v>4.7852939779662006E-2</c:v>
                </c:pt>
                <c:pt idx="71">
                  <c:v>4.807532414851088E-2</c:v>
                </c:pt>
                <c:pt idx="72">
                  <c:v>4.8275011809702097E-2</c:v>
                </c:pt>
                <c:pt idx="73">
                  <c:v>4.8454090890032192E-2</c:v>
                </c:pt>
                <c:pt idx="74">
                  <c:v>4.8614484419149978E-2</c:v>
                </c:pt>
                <c:pt idx="75">
                  <c:v>4.8757955554610939E-2</c:v>
                </c:pt>
                <c:pt idx="76">
                  <c:v>4.8886114312330003E-2</c:v>
                </c:pt>
                <c:pt idx="77">
                  <c:v>4.9000425293840633E-2</c:v>
                </c:pt>
                <c:pt idx="78">
                  <c:v>4.910221599907566E-2</c:v>
                </c:pt>
                <c:pt idx="79">
                  <c:v>4.9192685397869501E-2</c:v>
                </c:pt>
                <c:pt idx="80">
                  <c:v>4.927291250528449E-2</c:v>
                </c:pt>
                <c:pt idx="81">
                  <c:v>4.9343864765975999E-2</c:v>
                </c:pt>
                <c:pt idx="82">
                  <c:v>4.9406406102232542E-2</c:v>
                </c:pt>
                <c:pt idx="83">
                  <c:v>4.9461304520301126E-2</c:v>
                </c:pt>
                <c:pt idx="84">
                  <c:v>4.9509239201397763E-2</c:v>
                </c:pt>
                <c:pt idx="85">
                  <c:v>4.955080702862627E-2</c:v>
                </c:pt>
                <c:pt idx="86">
                  <c:v>4.9586528520001928E-2</c:v>
                </c:pt>
                <c:pt idx="87">
                  <c:v>4.9616853151904228E-2</c:v>
                </c:pt>
                <c:pt idx="88">
                  <c:v>4.9642164067441347E-2</c:v>
                </c:pt>
                <c:pt idx="89">
                  <c:v>4.9662782171151762E-2</c:v>
                </c:pt>
                <c:pt idx="90">
                  <c:v>4.9678969615836358E-2</c:v>
                </c:pt>
                <c:pt idx="91">
                  <c:v>4.9690932689645792E-2</c:v>
                </c:pt>
                <c:pt idx="92">
                  <c:v>4.9698824112289902E-2</c:v>
                </c:pt>
                <c:pt idx="93">
                  <c:v>4.9702744748765251E-2</c:v>
                </c:pt>
                <c:pt idx="94">
                  <c:v>4.9702744747625094E-2</c:v>
                </c:pt>
                <c:pt idx="95">
                  <c:v>4.9698824108809249E-2</c:v>
                </c:pt>
                <c:pt idx="96">
                  <c:v>4.969093268364104E-2</c:v>
                </c:pt>
                <c:pt idx="97">
                  <c:v>4.9678969606990864E-2</c:v>
                </c:pt>
                <c:pt idx="98">
                  <c:v>4.9662782158999511E-2</c:v>
                </c:pt>
                <c:pt idx="99">
                  <c:v>4.9642164051342808E-2</c:v>
                </c:pt>
                <c:pt idx="100">
                  <c:v>4.96168531310133E-2</c:v>
                </c:pt>
                <c:pt idx="101">
                  <c:v>4.9586528493222475E-2</c:v>
                </c:pt>
                <c:pt idx="102">
                  <c:v>4.9550806994555788E-2</c:v>
                </c:pt>
                <c:pt idx="103">
                  <c:v>4.9509239158255773E-2</c:v>
                </c:pt>
                <c:pt idx="104">
                  <c:v>4.9461304465838629E-2</c:v>
                </c:pt>
                <c:pt idx="105">
                  <c:v>4.9406406033618303E-2</c:v>
                </c:pt>
                <c:pt idx="106">
                  <c:v>4.9343864679654161E-2</c:v>
                </c:pt>
                <c:pt idx="107">
                  <c:v>4.927291239679718E-2</c:v>
                </c:pt>
                <c:pt idx="108">
                  <c:v>4.9192685261636004E-2</c:v>
                </c:pt>
                <c:pt idx="109">
                  <c:v>4.910221582811862E-2</c:v>
                </c:pt>
                <c:pt idx="110">
                  <c:v>4.9000425079446991E-2</c:v>
                </c:pt>
                <c:pt idx="111">
                  <c:v>4.8886114043632516E-2</c:v>
                </c:pt>
                <c:pt idx="112">
                  <c:v>4.8757955218072836E-2</c:v>
                </c:pt>
                <c:pt idx="113">
                  <c:v>4.8614483997932251E-2</c:v>
                </c:pt>
                <c:pt idx="114">
                  <c:v>4.8454090363219356E-2</c:v>
                </c:pt>
                <c:pt idx="115">
                  <c:v>4.8275011151357995E-2</c:v>
                </c:pt>
                <c:pt idx="116">
                  <c:v>4.8075323326532006E-2</c:v>
                </c:pt>
                <c:pt idx="117">
                  <c:v>4.7852938754391346E-2</c:v>
                </c:pt>
                <c:pt idx="118">
                  <c:v>4.7605601100210254E-2</c:v>
                </c:pt>
                <c:pt idx="119">
                  <c:v>4.733088558838041E-2</c:v>
                </c:pt>
                <c:pt idx="120">
                  <c:v>4.7026202487506809E-2</c:v>
                </c:pt>
                <c:pt idx="121">
                  <c:v>4.6688805312274595E-2</c:v>
                </c:pt>
                <c:pt idx="122">
                  <c:v>4.6315804851558076E-2</c:v>
                </c:pt>
                <c:pt idx="123">
                  <c:v>4.5904190229161E-2</c:v>
                </c:pt>
                <c:pt idx="124">
                  <c:v>4.5450858262112238E-2</c:v>
                </c:pt>
                <c:pt idx="125">
                  <c:v>4.4952652380134878E-2</c:v>
                </c:pt>
                <c:pt idx="126">
                  <c:v>4.4406412283083528E-2</c:v>
                </c:pt>
                <c:pt idx="127">
                  <c:v>4.3809035311938666E-2</c:v>
                </c:pt>
                <c:pt idx="128">
                  <c:v>4.3157550163423916E-2</c:v>
                </c:pt>
                <c:pt idx="129">
                  <c:v>4.2449203060996366E-2</c:v>
                </c:pt>
                <c:pt idx="130">
                  <c:v>4.1681555785932356E-2</c:v>
                </c:pt>
                <c:pt idx="131">
                  <c:v>4.0852594065791274E-2</c:v>
                </c:pt>
                <c:pt idx="132">
                  <c:v>3.9960843729954676E-2</c:v>
                </c:pt>
                <c:pt idx="133">
                  <c:v>3.9005490819321031E-2</c:v>
                </c:pt>
                <c:pt idx="134">
                  <c:v>3.79865005619082E-2</c:v>
                </c:pt>
                <c:pt idx="135">
                  <c:v>3.6904728919229017E-2</c:v>
                </c:pt>
                <c:pt idx="136">
                  <c:v>3.5762019426203995E-2</c:v>
                </c:pt>
                <c:pt idx="137">
                  <c:v>3.4561277469424528E-2</c:v>
                </c:pt>
                <c:pt idx="138">
                  <c:v>3.3306514155329196E-2</c:v>
                </c:pt>
                <c:pt idx="139">
                  <c:v>3.2002852662474095E-2</c:v>
                </c:pt>
                <c:pt idx="140">
                  <c:v>3.0656491536856081E-2</c:v>
                </c:pt>
                <c:pt idx="141">
                  <c:v>2.9274621763876064E-2</c:v>
                </c:pt>
                <c:pt idx="142">
                  <c:v>2.7865297500991839E-2</c:v>
                </c:pt>
                <c:pt idx="143">
                  <c:v>2.6437263821975723E-2</c:v>
                </c:pt>
                <c:pt idx="144">
                  <c:v>2.4999748343859714E-2</c:v>
                </c:pt>
                <c:pt idx="145">
                  <c:v>2.3562226761938851E-2</c:v>
                </c:pt>
                <c:pt idx="146">
                  <c:v>2.2134174698075063E-2</c:v>
                </c:pt>
                <c:pt idx="147">
                  <c:v>2.072481954768185E-2</c:v>
                </c:pt>
                <c:pt idx="148">
                  <c:v>1.9342906010782143E-2</c:v>
                </c:pt>
                <c:pt idx="149">
                  <c:v>1.7996487712415517E-2</c:v>
                </c:pt>
                <c:pt idx="150">
                  <c:v>1.6692754937809081E-2</c:v>
                </c:pt>
                <c:pt idx="151">
                  <c:v>1.5437905353432094E-2</c:v>
                </c:pt>
                <c:pt idx="152">
                  <c:v>1.42370610648632E-2</c:v>
                </c:pt>
                <c:pt idx="153">
                  <c:v>1.3094231895490248E-2</c:v>
                </c:pt>
                <c:pt idx="154">
                  <c:v>1.2012321719544236E-2</c:v>
                </c:pt>
                <c:pt idx="155">
                  <c:v>1.0993172308272146E-2</c:v>
                </c:pt>
                <c:pt idx="156">
                  <c:v>1.0037637583202905E-2</c:v>
                </c:pt>
                <c:pt idx="157">
                  <c:v>9.1456804277662961E-3</c:v>
                </c:pt>
                <c:pt idx="158">
                  <c:v>8.3164842017012866E-3</c:v>
                </c:pt>
                <c:pt idx="159">
                  <c:v>7.548571680568418E-3</c:v>
                </c:pt>
                <c:pt idx="160">
                  <c:v>6.8399251247117099E-3</c:v>
                </c:pt>
                <c:pt idx="161">
                  <c:v>6.1881023888323361E-3</c:v>
                </c:pt>
                <c:pt idx="162">
                  <c:v>5.5903452585935702E-3</c:v>
                </c:pt>
                <c:pt idx="163">
                  <c:v>5.0436774232181158E-3</c:v>
                </c:pt>
                <c:pt idx="164">
                  <c:v>4.5449905805426231E-3</c:v>
                </c:pt>
                <c:pt idx="165">
                  <c:v>4.0911180773440178E-3</c:v>
                </c:pt>
                <c:pt idx="166">
                  <c:v>3.6788961966778607E-3</c:v>
                </c:pt>
                <c:pt idx="167">
                  <c:v>3.305213721170579E-3</c:v>
                </c:pt>
                <c:pt idx="168">
                  <c:v>2.9670507465997639E-3</c:v>
                </c:pt>
                <c:pt idx="169">
                  <c:v>2.6615079211559983E-3</c:v>
                </c:pt>
                <c:pt idx="170">
                  <c:v>2.3858273724368688E-3</c:v>
                </c:pt>
                <c:pt idx="171">
                  <c:v>2.1374065853429752E-3</c:v>
                </c:pt>
                <c:pt idx="172">
                  <c:v>1.9138064353007443E-3</c:v>
                </c:pt>
                <c:pt idx="173">
                  <c:v>1.7127544840839827E-3</c:v>
                </c:pt>
                <c:pt idx="174">
                  <c:v>1.5321445269396734E-3</c:v>
                </c:pt>
                <c:pt idx="175">
                  <c:v>1.3700332525295013E-3</c:v>
                </c:pt>
                <c:pt idx="176">
                  <c:v>1.2246347504857686E-3</c:v>
                </c:pt>
                <c:pt idx="177">
                  <c:v>1.0943134812233496E-3</c:v>
                </c:pt>
                <c:pt idx="178">
                  <c:v>9.7757621274003931E-4</c:v>
                </c:pt>
                <c:pt idx="179">
                  <c:v>8.7306333137920444E-4</c:v>
                </c:pt>
                <c:pt idx="180">
                  <c:v>7.7953984854376964E-4</c:v>
                </c:pt>
                <c:pt idx="181">
                  <c:v>6.9588635289312374E-4</c:v>
                </c:pt>
                <c:pt idx="182">
                  <c:v>6.2109009682919465E-4</c:v>
                </c:pt>
                <c:pt idx="183">
                  <c:v>5.5423635597861545E-4</c:v>
                </c:pt>
                <c:pt idx="184">
                  <c:v>4.9450015965791063E-4</c:v>
                </c:pt>
                <c:pt idx="185">
                  <c:v>4.4113845769736307E-4</c:v>
                </c:pt>
                <c:pt idx="186">
                  <c:v>3.9348276327709784E-4</c:v>
                </c:pt>
                <c:pt idx="187">
                  <c:v>3.5093229147202748E-4</c:v>
                </c:pt>
                <c:pt idx="188">
                  <c:v>3.1294759800511857E-4</c:v>
                </c:pt>
                <c:pt idx="189">
                  <c:v>2.7904471139178407E-4</c:v>
                </c:pt>
                <c:pt idx="190">
                  <c:v>2.4878974346734744E-4</c:v>
                </c:pt>
                <c:pt idx="191">
                  <c:v>2.2179395758646685E-4</c:v>
                </c:pt>
                <c:pt idx="192">
                  <c:v>1.9770927003593679E-4</c:v>
                </c:pt>
                <c:pt idx="193">
                  <c:v>1.762241579715318E-4</c:v>
                </c:pt>
                <c:pt idx="194">
                  <c:v>1.570599461175571E-4</c:v>
                </c:pt>
                <c:pt idx="195">
                  <c:v>1.3996744426540131E-4</c:v>
                </c:pt>
                <c:pt idx="196">
                  <c:v>1.247239080434454E-4</c:v>
                </c:pt>
                <c:pt idx="197">
                  <c:v>1.1113029632208171E-4</c:v>
                </c:pt>
                <c:pt idx="198">
                  <c:v>9.9008799820829465E-5</c:v>
                </c:pt>
                <c:pt idx="199">
                  <c:v>8.8200616888359787E-5</c:v>
                </c:pt>
                <c:pt idx="200">
                  <c:v>7.8563953945511776E-5</c:v>
                </c:pt>
                <c:pt idx="201">
                  <c:v>6.9972229651837328E-5</c:v>
                </c:pt>
                <c:pt idx="202">
                  <c:v>6.231246343024681E-5</c:v>
                </c:pt>
                <c:pt idx="203">
                  <c:v>5.5483830527432984E-5</c:v>
                </c:pt>
                <c:pt idx="204">
                  <c:v>4.9396367275694855E-5</c:v>
                </c:pt>
                <c:pt idx="205">
                  <c:v>4.3969811638270521E-5</c:v>
                </c:pt>
                <c:pt idx="206">
                  <c:v>3.9132565455127035E-5</c:v>
                </c:pt>
                <c:pt idx="207">
                  <c:v>3.4820766053764655E-5</c:v>
                </c:pt>
                <c:pt idx="208">
                  <c:v>3.0977456047839532E-5</c:v>
                </c:pt>
                <c:pt idx="209">
                  <c:v>2.7551841215681702E-5</c:v>
                </c:pt>
                <c:pt idx="210">
                  <c:v>2.4498627333277937E-5</c:v>
                </c:pt>
                <c:pt idx="211">
                  <c:v>2.1777427735441615E-5</c:v>
                </c:pt>
                <c:pt idx="212">
                  <c:v>1.9352234198964042E-5</c:v>
                </c:pt>
                <c:pt idx="213">
                  <c:v>1.7190944487287699E-5</c:v>
                </c:pt>
                <c:pt idx="214">
                  <c:v>1.5264940572668231E-5</c:v>
                </c:pt>
                <c:pt idx="215">
                  <c:v>1.3548712163977256E-5</c:v>
                </c:pt>
                <c:pt idx="216">
                  <c:v>1.2019520721268381E-5</c:v>
                </c:pt>
                <c:pt idx="217">
                  <c:v>1.0657099636864124E-5</c:v>
                </c:pt>
                <c:pt idx="218">
                  <c:v>9.4433867117030169E-6</c:v>
                </c:pt>
                <c:pt idx="219">
                  <c:v>8.3622854594579808E-6</c:v>
                </c:pt>
                <c:pt idx="220">
                  <c:v>7.3994521336920869E-6</c:v>
                </c:pt>
                <c:pt idx="221">
                  <c:v>6.5421056989940005E-6</c:v>
                </c:pt>
                <c:pt idx="222">
                  <c:v>5.7788582593220167E-6</c:v>
                </c:pt>
                <c:pt idx="223">
                  <c:v>5.0995637191352208E-6</c:v>
                </c:pt>
                <c:pt idx="224">
                  <c:v>4.4951826885313527E-6</c:v>
                </c:pt>
                <c:pt idx="225">
                  <c:v>3.9576618555588576E-6</c:v>
                </c:pt>
                <c:pt idx="226">
                  <c:v>3.479826239930933E-6</c:v>
                </c:pt>
                <c:pt idx="227">
                  <c:v>3.0552829151309472E-6</c:v>
                </c:pt>
                <c:pt idx="228">
                  <c:v>2.6783349427095262E-6</c:v>
                </c:pt>
                <c:pt idx="229">
                  <c:v>2.3439044055017945E-6</c:v>
                </c:pt>
                <c:pt idx="230">
                  <c:v>2.0474635572664322E-6</c:v>
                </c:pt>
                <c:pt idx="231">
                  <c:v>1.7849732261835219E-6</c:v>
                </c:pt>
                <c:pt idx="232">
                  <c:v>1.5528277195772395E-6</c:v>
                </c:pt>
                <c:pt idx="233">
                  <c:v>1.3478055774417682E-6</c:v>
                </c:pt>
                <c:pt idx="234">
                  <c:v>1.1670256125740236E-6</c:v>
                </c:pt>
                <c:pt idx="235">
                  <c:v>1.0079077545779953E-6</c:v>
                </c:pt>
                <c:pt idx="236">
                  <c:v>8.6813828256640601E-7</c:v>
                </c:pt>
                <c:pt idx="237">
                  <c:v>7.4563908580516306E-7</c:v>
                </c:pt>
                <c:pt idx="238">
                  <c:v>6.3854063183164756E-7</c:v>
                </c:pt>
                <c:pt idx="239">
                  <c:v>5.4515834739019195E-7</c:v>
                </c:pt>
                <c:pt idx="240">
                  <c:v>4.6397212956821759E-7</c:v>
                </c:pt>
                <c:pt idx="241">
                  <c:v>3.936087047914525E-7</c:v>
                </c:pt>
                <c:pt idx="242">
                  <c:v>3.328265452072632E-7</c:v>
                </c:pt>
                <c:pt idx="243">
                  <c:v>2.8050303992751798E-7</c:v>
                </c:pt>
                <c:pt idx="244">
                  <c:v>2.3562360767891141E-7</c:v>
                </c:pt>
                <c:pt idx="245">
                  <c:v>1.9727243252377481E-7</c:v>
                </c:pt>
                <c:pt idx="246">
                  <c:v>1.6462450940436151E-7</c:v>
                </c:pt>
                <c:pt idx="247">
                  <c:v>1.3693870360779393E-7</c:v>
                </c:pt>
                <c:pt idx="248">
                  <c:v>1.1355155807519466E-7</c:v>
                </c:pt>
                <c:pt idx="249">
                  <c:v>9.3871622966391973E-8</c:v>
                </c:pt>
                <c:pt idx="250">
                  <c:v>7.7374129572362218E-8</c:v>
                </c:pt>
                <c:pt idx="251">
                  <c:v>6.3595881119388646E-8</c:v>
                </c:pt>
                <c:pt idx="252">
                  <c:v>5.2130281673034828E-8</c:v>
                </c:pt>
                <c:pt idx="253">
                  <c:v>4.2622467281377439E-8</c:v>
                </c:pt>
                <c:pt idx="254">
                  <c:v>3.4764537899755337E-8</c:v>
                </c:pt>
                <c:pt idx="255">
                  <c:v>2.8290913112529542E-8</c:v>
                </c:pt>
                <c:pt idx="256">
                  <c:v>2.2973849164485708E-8</c:v>
                </c:pt>
                <c:pt idx="257">
                  <c:v>1.861916038534601E-8</c:v>
                </c:pt>
                <c:pt idx="258">
                  <c:v>1.5062186504328372E-8</c:v>
                </c:pt>
                <c:pt idx="259">
                  <c:v>1.2164040698447859E-8</c:v>
                </c:pt>
                <c:pt idx="260">
                  <c:v>9.8081635686176428E-9</c:v>
                </c:pt>
                <c:pt idx="261">
                  <c:v>7.8971973973077699E-9</c:v>
                </c:pt>
                <c:pt idx="262">
                  <c:v>6.3501844158449356E-9</c:v>
                </c:pt>
                <c:pt idx="263">
                  <c:v>5.1000833629725266E-9</c:v>
                </c:pt>
                <c:pt idx="264">
                  <c:v>4.0915909029343064E-9</c:v>
                </c:pt>
                <c:pt idx="265">
                  <c:v>3.2792487061676264E-9</c:v>
                </c:pt>
                <c:pt idx="266">
                  <c:v>2.6258131437228438E-9</c:v>
                </c:pt>
                <c:pt idx="267">
                  <c:v>2.1008624101683857E-9</c:v>
                </c:pt>
                <c:pt idx="268">
                  <c:v>1.6796151837485446E-9</c:v>
                </c:pt>
                <c:pt idx="269">
                  <c:v>1.3419353416520695E-9</c:v>
                </c:pt>
                <c:pt idx="270">
                  <c:v>1.0714984668790437E-9</c:v>
                </c:pt>
                <c:pt idx="271">
                  <c:v>8.5509763962730613E-10</c:v>
                </c:pt>
                <c:pt idx="272">
                  <c:v>6.82068074168355E-10</c:v>
                </c:pt>
                <c:pt idx="273">
                  <c:v>5.4381236414457985E-10</c:v>
                </c:pt>
                <c:pt idx="274">
                  <c:v>4.3341030319635162E-10</c:v>
                </c:pt>
                <c:pt idx="275">
                  <c:v>3.4529936192710385E-10</c:v>
                </c:pt>
                <c:pt idx="276">
                  <c:v>2.7501386746367636E-10</c:v>
                </c:pt>
                <c:pt idx="277">
                  <c:v>2.1897271503416281E-10</c:v>
                </c:pt>
                <c:pt idx="278">
                  <c:v>1.7430702800893893E-10</c:v>
                </c:pt>
                <c:pt idx="279">
                  <c:v>1.3872057325022855E-10</c:v>
                </c:pt>
                <c:pt idx="280">
                  <c:v>1.1037694094979203E-10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Example!$I$2</c:f>
              <c:strCache>
                <c:ptCount val="1"/>
                <c:pt idx="0">
                  <c:v>[I_HPO₄²⁻]</c:v>
                </c:pt>
              </c:strCache>
            </c:strRef>
          </c:tx>
          <c:marker>
            <c:symbol val="none"/>
          </c:marker>
          <c:dLbls>
            <c:dLbl>
              <c:idx val="111"/>
              <c:layout/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rgbClr val="FF0000"/>
                        </a:solidFill>
                      </a:rPr>
                      <a:t>[I_HPO₄²⁻]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Example!$I$3:$I$283</c:f>
              <c:numCache>
                <c:formatCode>0.00E+00</c:formatCode>
                <c:ptCount val="281"/>
                <c:pt idx="0">
                  <c:v>2.2177177206513062E-11</c:v>
                </c:pt>
                <c:pt idx="1">
                  <c:v>2.7895484533964233E-11</c:v>
                </c:pt>
                <c:pt idx="2">
                  <c:v>3.5084597390981328E-11</c:v>
                </c:pt>
                <c:pt idx="3">
                  <c:v>4.4121333532043648E-11</c:v>
                </c:pt>
                <c:pt idx="4">
                  <c:v>5.5478444269981501E-11</c:v>
                </c:pt>
                <c:pt idx="5">
                  <c:v>6.9748791867377078E-11</c:v>
                </c:pt>
                <c:pt idx="6">
                  <c:v>8.7675520698721622E-11</c:v>
                </c:pt>
                <c:pt idx="7">
                  <c:v>1.1018966813270231E-10</c:v>
                </c:pt>
                <c:pt idx="8">
                  <c:v>1.3845699395768939E-10</c:v>
                </c:pt>
                <c:pt idx="9">
                  <c:v>1.7393621034258806E-10</c:v>
                </c:pt>
                <c:pt idx="10">
                  <c:v>2.1845128011430335E-10</c:v>
                </c:pt>
                <c:pt idx="11">
                  <c:v>2.7428103300063163E-10</c:v>
                </c:pt>
                <c:pt idx="12">
                  <c:v>3.4427004166313292E-10</c:v>
                </c:pt>
                <c:pt idx="13">
                  <c:v>4.3196551619859679E-10</c:v>
                </c:pt>
                <c:pt idx="14">
                  <c:v>5.4178593083613982E-10</c:v>
                </c:pt>
                <c:pt idx="15">
                  <c:v>6.7922820099134338E-10</c:v>
                </c:pt>
                <c:pt idx="16">
                  <c:v>8.5112148945737383E-10</c:v>
                </c:pt>
                <c:pt idx="17">
                  <c:v>1.0659371369328172E-9</c:v>
                </c:pt>
                <c:pt idx="18">
                  <c:v>1.3341657731411482E-9</c:v>
                </c:pt>
                <c:pt idx="19">
                  <c:v>1.6687743440892105E-9</c:v>
                </c:pt>
                <c:pt idx="20">
                  <c:v>2.0857575416981847E-9</c:v>
                </c:pt>
                <c:pt idx="21">
                  <c:v>2.6047998711287165E-9</c:v>
                </c:pt>
                <c:pt idx="22">
                  <c:v>3.2500662338427119E-9</c:v>
                </c:pt>
                <c:pt idx="23">
                  <c:v>4.0511402996458859E-9</c:v>
                </c:pt>
                <c:pt idx="24">
                  <c:v>5.0441309089709912E-9</c:v>
                </c:pt>
                <c:pt idx="25">
                  <c:v>6.2729670716489441E-9</c:v>
                </c:pt>
                <c:pt idx="26">
                  <c:v>7.7909015676745842E-9</c:v>
                </c:pt>
                <c:pt idx="27">
                  <c:v>9.6622414585743052E-9</c:v>
                </c:pt>
                <c:pt idx="28">
                  <c:v>1.1964320758350892E-8</c:v>
                </c:pt>
                <c:pt idx="29">
                  <c:v>1.478972593366922E-8</c:v>
                </c:pt>
                <c:pt idx="30">
                  <c:v>1.8248778776187372E-8</c:v>
                </c:pt>
                <c:pt idx="31">
                  <c:v>2.2472273686580286E-8</c:v>
                </c:pt>
                <c:pt idx="32">
                  <c:v>2.761445796983705E-8</c:v>
                </c:pt>
                <c:pt idx="33">
                  <c:v>3.3856235131052555E-8</c:v>
                </c:pt>
                <c:pt idx="34">
                  <c:v>4.1408563496455017E-8</c:v>
                </c:pt>
                <c:pt idx="35">
                  <c:v>5.0516017200173972E-8</c:v>
                </c:pt>
                <c:pt idx="36">
                  <c:v>6.1460475317791805E-8</c:v>
                </c:pt>
                <c:pt idx="37">
                  <c:v>7.4564909353719576E-8</c:v>
                </c:pt>
                <c:pt idx="38">
                  <c:v>9.0197250806037602E-8</c:v>
                </c:pt>
                <c:pt idx="39">
                  <c:v>1.0877433997356178E-7</c:v>
                </c:pt>
                <c:pt idx="40">
                  <c:v>1.307659844986351E-7</c:v>
                </c:pt>
                <c:pt idx="41">
                  <c:v>1.5669919024267988E-7</c:v>
                </c:pt>
                <c:pt idx="42">
                  <c:v>1.8716266574924238E-7</c:v>
                </c:pt>
                <c:pt idx="43">
                  <c:v>2.228117416275677E-7</c:v>
                </c:pt>
                <c:pt idx="44">
                  <c:v>2.6437388406773144E-7</c:v>
                </c:pt>
                <c:pt idx="45">
                  <c:v>3.126550138638553E-7</c:v>
                </c:pt>
                <c:pt idx="46">
                  <c:v>3.6854686602005103E-7</c:v>
                </c:pt>
                <c:pt idx="47">
                  <c:v>4.3303563879869E-7</c:v>
                </c:pt>
                <c:pt idx="48">
                  <c:v>5.0721218512389597E-7</c:v>
                </c:pt>
                <c:pt idx="49">
                  <c:v>5.9228399538593393E-7</c:v>
                </c:pt>
                <c:pt idx="50">
                  <c:v>6.8958921203182861E-7</c:v>
                </c:pt>
                <c:pt idx="51">
                  <c:v>8.0061290677068947E-7</c:v>
                </c:pt>
                <c:pt idx="52">
                  <c:v>9.2700584479108515E-7</c:v>
                </c:pt>
                <c:pt idx="53">
                  <c:v>1.0706059606392839E-6</c:v>
                </c:pt>
                <c:pt idx="54">
                  <c:v>1.2334627800125045E-6</c:v>
                </c:pt>
                <c:pt idx="55">
                  <c:v>1.4178650422769995E-6</c:v>
                </c:pt>
                <c:pt idx="56">
                  <c:v>1.6263718105863378E-6</c:v>
                </c:pt>
                <c:pt idx="57">
                  <c:v>1.8618473997849351E-6</c:v>
                </c:pt>
                <c:pt idx="58">
                  <c:v>2.1275005060511531E-6</c:v>
                </c:pt>
                <c:pt idx="59">
                  <c:v>2.4269279854831321E-6</c:v>
                </c:pt>
                <c:pt idx="60">
                  <c:v>2.7641638006632811E-6</c:v>
                </c:pt>
                <c:pt idx="61">
                  <c:v>3.1437337340456045E-6</c:v>
                </c:pt>
                <c:pt idx="62">
                  <c:v>3.5707165545901995E-6</c:v>
                </c:pt>
                <c:pt idx="63">
                  <c:v>4.0508124196649146E-6</c:v>
                </c:pt>
                <c:pt idx="64">
                  <c:v>4.5904193985234515E-6</c:v>
                </c:pt>
                <c:pt idx="65">
                  <c:v>5.1967191177201817E-6</c:v>
                </c:pt>
                <c:pt idx="66">
                  <c:v>5.8777726540346233E-6</c:v>
                </c:pt>
                <c:pt idx="67">
                  <c:v>6.6426279385299234E-6</c:v>
                </c:pt>
                <c:pt idx="68">
                  <c:v>7.5014400881687506E-6</c:v>
                </c:pt>
                <c:pt idx="69">
                  <c:v>8.46560625106751E-6</c:v>
                </c:pt>
                <c:pt idx="70">
                  <c:v>9.5479167402833764E-6</c:v>
                </c:pt>
                <c:pt idx="71">
                  <c:v>1.0762724441479508E-5</c:v>
                </c:pt>
                <c:pt idx="72">
                  <c:v>1.2126134714575404E-5</c:v>
                </c:pt>
                <c:pt idx="73">
                  <c:v>1.3656218271440157E-5</c:v>
                </c:pt>
                <c:pt idx="74">
                  <c:v>1.5373249803927984E-5</c:v>
                </c:pt>
                <c:pt idx="75">
                  <c:v>1.7299975462431324E-5</c:v>
                </c:pt>
                <c:pt idx="76">
                  <c:v>1.9461912648236263E-5</c:v>
                </c:pt>
                <c:pt idx="77">
                  <c:v>2.1887685987177353E-5</c:v>
                </c:pt>
                <c:pt idx="78">
                  <c:v>2.4609403801545177E-5</c:v>
                </c:pt>
                <c:pt idx="79">
                  <c:v>2.7663079896309467E-5</c:v>
                </c:pt>
                <c:pt idx="80">
                  <c:v>3.1089106029138757E-5</c:v>
                </c:pt>
                <c:pt idx="81">
                  <c:v>3.493278104629317E-5</c:v>
                </c:pt>
                <c:pt idx="82">
                  <c:v>3.9244903343256743E-5</c:v>
                </c:pt>
                <c:pt idx="83">
                  <c:v>4.4082434055036545E-5</c:v>
                </c:pt>
                <c:pt idx="84">
                  <c:v>4.950923920139694E-5</c:v>
                </c:pt>
                <c:pt idx="85">
                  <c:v>5.5596919911673184E-5</c:v>
                </c:pt>
                <c:pt idx="86">
                  <c:v>6.2425740836485568E-5</c:v>
                </c:pt>
                <c:pt idx="87">
                  <c:v>7.0085667923097328E-5</c:v>
                </c:pt>
                <c:pt idx="88">
                  <c:v>7.8677527889524064E-5</c:v>
                </c:pt>
                <c:pt idx="89">
                  <c:v>8.8314302980205644E-5</c:v>
                </c:pt>
                <c:pt idx="90">
                  <c:v>9.9122575920960394E-5</c:v>
                </c:pt>
                <c:pt idx="91">
                  <c:v>1.1124414140748442E-4</c:v>
                </c:pt>
                <c:pt idx="92">
                  <c:v>1.2483780194963974E-4</c:v>
                </c:pt>
                <c:pt idx="93">
                  <c:v>1.4008136743691113E-4</c:v>
                </c:pt>
                <c:pt idx="94">
                  <c:v>1.571738793644629E-4</c:v>
                </c:pt>
                <c:pt idx="95">
                  <c:v>1.7633808222969571E-4</c:v>
                </c:pt>
                <c:pt idx="96">
                  <c:v>1.9782316612848214E-4</c:v>
                </c:pt>
                <c:pt idx="97">
                  <c:v>2.2190780598408717E-4</c:v>
                </c:pt>
                <c:pt idx="98">
                  <c:v>2.4890352404502263E-4</c:v>
                </c:pt>
                <c:pt idx="99">
                  <c:v>2.7915840317948199E-4</c:v>
                </c:pt>
                <c:pt idx="100">
                  <c:v>3.1306117893007204E-4</c:v>
                </c:pt>
                <c:pt idx="101">
                  <c:v>3.5104573809019971E-4</c:v>
                </c:pt>
                <c:pt idx="102">
                  <c:v>3.9359605049148146E-4</c:v>
                </c:pt>
                <c:pt idx="103">
                  <c:v>4.4125155846082357E-4</c:v>
                </c:pt>
                <c:pt idx="104">
                  <c:v>4.946130446583742E-4</c:v>
                </c:pt>
                <c:pt idx="105">
                  <c:v>5.5434899330454232E-4</c:v>
                </c:pt>
                <c:pt idx="106">
                  <c:v>6.2120245161347704E-4</c:v>
                </c:pt>
                <c:pt idx="107">
                  <c:v>6.9599838693382165E-4</c:v>
                </c:pt>
                <c:pt idx="108">
                  <c:v>7.7965151990047003E-4</c:v>
                </c:pt>
                <c:pt idx="109">
                  <c:v>8.7317459394428308E-4</c:v>
                </c:pt>
                <c:pt idx="110">
                  <c:v>9.7768701578473905E-4</c:v>
                </c:pt>
                <c:pt idx="111">
                  <c:v>1.0944237689193967E-3</c:v>
                </c:pt>
                <c:pt idx="112">
                  <c:v>1.2247444614042549E-3</c:v>
                </c:pt>
                <c:pt idx="113">
                  <c:v>1.3701423191199733E-3</c:v>
                </c:pt>
                <c:pt idx="114">
                  <c:v>1.5322528749938415E-3</c:v>
                </c:pt>
                <c:pt idx="115">
                  <c:v>1.7128620321901482E-3</c:v>
                </c:pt>
                <c:pt idx="116">
                  <c:v>1.9139130942969634E-3</c:v>
                </c:pt>
                <c:pt idx="117">
                  <c:v>2.1375122577790922E-3</c:v>
                </c:pt>
                <c:pt idx="118">
                  <c:v>2.3859319520577078E-3</c:v>
                </c:pt>
                <c:pt idx="119">
                  <c:v>2.6616112924201817E-3</c:v>
                </c:pt>
                <c:pt idx="120">
                  <c:v>2.9671527842504235E-3</c:v>
                </c:pt>
                <c:pt idx="121">
                  <c:v>3.3053142898755504E-3</c:v>
                </c:pt>
                <c:pt idx="122">
                  <c:v>3.6789951507571264E-3</c:v>
                </c:pt>
                <c:pt idx="123">
                  <c:v>4.0912152606008339E-3</c:v>
                </c:pt>
                <c:pt idx="124">
                  <c:v>4.545085826211076E-3</c:v>
                </c:pt>
                <c:pt idx="125">
                  <c:v>5.0437705540330733E-3</c:v>
                </c:pt>
                <c:pt idx="126">
                  <c:v>5.5904360869780617E-3</c:v>
                </c:pt>
                <c:pt idx="127">
                  <c:v>6.1881907171815274E-3</c:v>
                </c:pt>
                <c:pt idx="128">
                  <c:v>6.8400107457307225E-3</c:v>
                </c:pt>
                <c:pt idx="129">
                  <c:v>7.5486543775928425E-3</c:v>
                </c:pt>
                <c:pt idx="130">
                  <c:v>8.3165637488940951E-3</c:v>
                </c:pt>
                <c:pt idx="131">
                  <c:v>9.1457565900435172E-3</c:v>
                </c:pt>
                <c:pt idx="132">
                  <c:v>1.0037710115694419E-2</c:v>
                </c:pt>
                <c:pt idx="133">
                  <c:v>1.0993240955076275E-2</c:v>
                </c:pt>
                <c:pt idx="134">
                  <c:v>1.2012386211489144E-2</c:v>
                </c:pt>
                <c:pt idx="135">
                  <c:v>1.3094291946577505E-2</c:v>
                </c:pt>
                <c:pt idx="136">
                  <c:v>1.4237116367044739E-2</c:v>
                </c:pt>
                <c:pt idx="137">
                  <c:v>1.5437955569368106E-2</c:v>
                </c:pt>
                <c:pt idx="138">
                  <c:v>1.6692799691276385E-2</c:v>
                </c:pt>
                <c:pt idx="139">
                  <c:v>1.7996526576086476E-2</c:v>
                </c:pt>
                <c:pt idx="140">
                  <c:v>1.934293849117347E-2</c:v>
                </c:pt>
                <c:pt idx="141">
                  <c:v>2.0724845067175368E-2</c:v>
                </c:pt>
                <c:pt idx="142">
                  <c:v>2.2134192574028891E-2</c:v>
                </c:pt>
                <c:pt idx="143">
                  <c:v>2.3562236183024235E-2</c:v>
                </c:pt>
                <c:pt idx="144">
                  <c:v>2.4999748343858694E-2</c:v>
                </c:pt>
                <c:pt idx="145">
                  <c:v>2.6437253251341893E-2</c:v>
                </c:pt>
                <c:pt idx="146">
                  <c:v>2.7865274996497019E-2</c:v>
                </c:pt>
                <c:pt idx="147">
                  <c:v>2.9274585716630948E-2</c:v>
                </c:pt>
                <c:pt idx="148">
                  <c:v>3.0656440058902459E-2</c:v>
                </c:pt>
                <c:pt idx="149">
                  <c:v>3.2002783552005615E-2</c:v>
                </c:pt>
                <c:pt idx="150">
                  <c:v>3.3306424860419695E-2</c:v>
                </c:pt>
                <c:pt idx="151">
                  <c:v>3.4561165049944248E-2</c:v>
                </c:pt>
                <c:pt idx="152">
                  <c:v>3.5761880513401623E-2</c:v>
                </c:pt>
                <c:pt idx="153">
                  <c:v>3.6904559672266656E-2</c:v>
                </c:pt>
                <c:pt idx="154">
                  <c:v>3.7986296620468436E-2</c:v>
                </c:pt>
                <c:pt idx="155">
                  <c:v>3.9005247251265501E-2</c:v>
                </c:pt>
                <c:pt idx="156">
                  <c:v>3.9960554972901692E-2</c:v>
                </c:pt>
                <c:pt idx="157">
                  <c:v>4.0852253861392178E-2</c:v>
                </c:pt>
                <c:pt idx="158">
                  <c:v>4.1681157105553875E-2</c:v>
                </c:pt>
                <c:pt idx="159">
                  <c:v>4.2448738021449856E-2</c:v>
                </c:pt>
                <c:pt idx="160">
                  <c:v>4.3157009931312496E-2</c:v>
                </c:pt>
                <c:pt idx="161">
                  <c:v>4.380840999511057E-2</c:v>
                </c:pt>
                <c:pt idx="162">
                  <c:v>4.4405690807576816E-2</c:v>
                </c:pt>
                <c:pt idx="163">
                  <c:v>4.4951822350869371E-2</c:v>
                </c:pt>
                <c:pt idx="164">
                  <c:v>4.5449905805424268E-2</c:v>
                </c:pt>
                <c:pt idx="165">
                  <c:v>4.5903099815081651E-2</c:v>
                </c:pt>
                <c:pt idx="166">
                  <c:v>4.6314559093504869E-2</c:v>
                </c:pt>
                <c:pt idx="167">
                  <c:v>4.6687384741555482E-2</c:v>
                </c:pt>
                <c:pt idx="168">
                  <c:v>4.7024585299724586E-2</c:v>
                </c:pt>
                <c:pt idx="169">
                  <c:v>4.7329047358470433E-2</c:v>
                </c:pt>
                <c:pt idx="170">
                  <c:v>4.7603514462443472E-2</c:v>
                </c:pt>
                <c:pt idx="171">
                  <c:v>4.7850573043223411E-2</c:v>
                </c:pt>
                <c:pt idx="172">
                  <c:v>4.8072644173675128E-2</c:v>
                </c:pt>
                <c:pt idx="173">
                  <c:v>4.8271980033888169E-2</c:v>
                </c:pt>
                <c:pt idx="174">
                  <c:v>4.8450664096904489E-2</c:v>
                </c:pt>
                <c:pt idx="175">
                  <c:v>4.8610614169267916E-2</c:v>
                </c:pt>
                <c:pt idx="176">
                  <c:v>4.8753587547736593E-2</c:v>
                </c:pt>
                <c:pt idx="177">
                  <c:v>4.888118767320606E-2</c:v>
                </c:pt>
                <c:pt idx="178">
                  <c:v>4.8994871772299636E-2</c:v>
                </c:pt>
                <c:pt idx="179">
                  <c:v>4.9095959074287369E-2</c:v>
                </c:pt>
                <c:pt idx="180">
                  <c:v>4.9185639275366067E-2</c:v>
                </c:pt>
                <c:pt idx="181">
                  <c:v>4.9264980994113194E-2</c:v>
                </c:pt>
                <c:pt idx="182">
                  <c:v>4.9334940021906054E-2</c:v>
                </c:pt>
                <c:pt idx="183">
                  <c:v>4.9396367221376379E-2</c:v>
                </c:pt>
                <c:pt idx="184">
                  <c:v>4.9450015965790572E-2</c:v>
                </c:pt>
                <c:pt idx="185">
                  <c:v>4.9496549043874322E-2</c:v>
                </c:pt>
                <c:pt idx="186">
                  <c:v>4.9536544979252375E-2</c:v>
                </c:pt>
                <c:pt idx="187">
                  <c:v>4.9570503732473181E-2</c:v>
                </c:pt>
                <c:pt idx="188">
                  <c:v>4.9598851767536763E-2</c:v>
                </c:pt>
                <c:pt idx="189">
                  <c:v>4.9621946474826227E-2</c:v>
                </c:pt>
                <c:pt idx="190">
                  <c:v>4.9640079949117309E-2</c:v>
                </c:pt>
                <c:pt idx="191">
                  <c:v>4.965348212555537E-2</c:v>
                </c:pt>
                <c:pt idx="192">
                  <c:v>4.9662323278693465E-2</c:v>
                </c:pt>
                <c:pt idx="193">
                  <c:v>4.9666715890341814E-2</c:v>
                </c:pt>
                <c:pt idx="194">
                  <c:v>4.9666715891480327E-2</c:v>
                </c:pt>
                <c:pt idx="195">
                  <c:v>4.9662323282169005E-2</c:v>
                </c:pt>
                <c:pt idx="196">
                  <c:v>4.9653482131551088E-2</c:v>
                </c:pt>
                <c:pt idx="197">
                  <c:v>4.9640079957948974E-2</c:v>
                </c:pt>
                <c:pt idx="198">
                  <c:v>4.9621946486958508E-2</c:v>
                </c:pt>
                <c:pt idx="199">
                  <c:v>4.9598851783607234E-2</c:v>
                </c:pt>
                <c:pt idx="200">
                  <c:v>4.9570503753325099E-2</c:v>
                </c:pt>
                <c:pt idx="201">
                  <c:v>4.9536545005977872E-2</c:v>
                </c:pt>
                <c:pt idx="202">
                  <c:v>4.9496549077870239E-2</c:v>
                </c:pt>
                <c:pt idx="203">
                  <c:v>4.9450016008829423E-2</c:v>
                </c:pt>
                <c:pt idx="204">
                  <c:v>4.939636727569597E-2</c:v>
                </c:pt>
                <c:pt idx="205">
                  <c:v>4.9334940090321966E-2</c:v>
                </c:pt>
                <c:pt idx="206">
                  <c:v>4.9264981080159267E-2</c:v>
                </c:pt>
                <c:pt idx="207">
                  <c:v>4.9185639383469433E-2</c:v>
                </c:pt>
                <c:pt idx="208">
                  <c:v>4.9095959209985648E-2</c:v>
                </c:pt>
                <c:pt idx="209">
                  <c:v>4.8994871942510038E-2</c:v>
                </c:pt>
                <c:pt idx="210">
                  <c:v>4.8881187886557577E-2</c:v>
                </c:pt>
                <c:pt idx="211">
                  <c:v>4.8753587814979252E-2</c:v>
                </c:pt>
                <c:pt idx="212">
                  <c:v>4.8610614503775164E-2</c:v>
                </c:pt>
                <c:pt idx="213">
                  <c:v>4.8450664515288205E-2</c:v>
                </c:pt>
                <c:pt idx="214">
                  <c:v>4.8271980556748528E-2</c:v>
                </c:pt>
                <c:pt idx="215">
                  <c:v>4.807264482651135E-2</c:v>
                </c:pt>
                <c:pt idx="216">
                  <c:v>4.785057385753487E-2</c:v>
                </c:pt>
                <c:pt idx="217">
                  <c:v>4.7603515477053999E-2</c:v>
                </c:pt>
                <c:pt idx="218">
                  <c:v>4.7329048621111931E-2</c:v>
                </c:pt>
                <c:pt idx="219">
                  <c:v>4.7024586868918083E-2</c:v>
                </c:pt>
                <c:pt idx="220">
                  <c:v>4.6687386688828852E-2</c:v>
                </c:pt>
                <c:pt idx="221">
                  <c:v>4.6314561505984786E-2</c:v>
                </c:pt>
                <c:pt idx="222">
                  <c:v>4.59031027984933E-2</c:v>
                </c:pt>
                <c:pt idx="223">
                  <c:v>4.5449909487523213E-2</c:v>
                </c:pt>
                <c:pt idx="224">
                  <c:v>4.4951826885316015E-2</c:v>
                </c:pt>
                <c:pt idx="225">
                  <c:v>4.4405696378242425E-2</c:v>
                </c:pt>
                <c:pt idx="226">
                  <c:v>4.3808416820774548E-2</c:v>
                </c:pt>
                <c:pt idx="227">
                  <c:v>4.3157018270671775E-2</c:v>
                </c:pt>
                <c:pt idx="228">
                  <c:v>4.2448748178313164E-2</c:v>
                </c:pt>
                <c:pt idx="229">
                  <c:v>4.1681169434036269E-2</c:v>
                </c:pt>
                <c:pt idx="230">
                  <c:v>4.0852268770861046E-2</c:v>
                </c:pt>
                <c:pt idx="231">
                  <c:v>3.9960572932358433E-2</c:v>
                </c:pt>
                <c:pt idx="232">
                  <c:v>3.9005268792782974E-2</c:v>
                </c:pt>
                <c:pt idx="233">
                  <c:v>3.7986322341251752E-2</c:v>
                </c:pt>
                <c:pt idx="234">
                  <c:v>3.6904590234874156E-2</c:v>
                </c:pt>
                <c:pt idx="235">
                  <c:v>3.5761916643664737E-2</c:v>
                </c:pt>
                <c:pt idx="236">
                  <c:v>3.4561207532171012E-2</c:v>
                </c:pt>
                <c:pt idx="237">
                  <c:v>3.330647452956359E-2</c:v>
                </c:pt>
                <c:pt idx="238">
                  <c:v>3.20028412826339E-2</c:v>
                </c:pt>
                <c:pt idx="239">
                  <c:v>3.0656506751000564E-2</c:v>
                </c:pt>
                <c:pt idx="240">
                  <c:v>2.9274662278520654E-2</c:v>
                </c:pt>
                <c:pt idx="241">
                  <c:v>2.7865362325403261E-2</c:v>
                </c:pt>
                <c:pt idx="242">
                  <c:v>2.6437352212388906E-2</c:v>
                </c:pt>
                <c:pt idx="243">
                  <c:v>2.4999859748478948E-2</c:v>
                </c:pt>
                <c:pt idx="244">
                  <c:v>2.3562360767893215E-2</c:v>
                </c:pt>
                <c:pt idx="245">
                  <c:v>2.2134330981673396E-2</c:v>
                </c:pt>
                <c:pt idx="246">
                  <c:v>2.0724997829331744E-2</c:v>
                </c:pt>
                <c:pt idx="247">
                  <c:v>1.934310601579943E-2</c:v>
                </c:pt>
                <c:pt idx="248">
                  <c:v>1.7996709138674582E-2</c:v>
                </c:pt>
                <c:pt idx="249">
                  <c:v>1.6692997430808775E-2</c:v>
                </c:pt>
                <c:pt idx="250">
                  <c:v>1.5438168488926859E-2</c:v>
                </c:pt>
                <c:pt idx="251">
                  <c:v>1.4237344338786871E-2</c:v>
                </c:pt>
                <c:pt idx="252">
                  <c:v>1.3094534720528196E-2</c:v>
                </c:pt>
                <c:pt idx="253">
                  <c:v>1.2012643427422415E-2</c:v>
                </c:pt>
                <c:pt idx="254">
                  <c:v>1.0993512156648471E-2</c:v>
                </c:pt>
                <c:pt idx="255">
                  <c:v>1.0037994765970273E-2</c:v>
                </c:pt>
                <c:pt idx="256">
                  <c:v>9.1460540875972149E-3</c:v>
                </c:pt>
                <c:pt idx="257">
                  <c:v>8.316873443762177E-3</c:v>
                </c:pt>
                <c:pt idx="258">
                  <c:v>7.5489755864832078E-3</c:v>
                </c:pt>
                <c:pt idx="259">
                  <c:v>6.8403427660352779E-3</c:v>
                </c:pt>
                <c:pt idx="260">
                  <c:v>6.1885328394830699E-3</c:v>
                </c:pt>
                <c:pt idx="261">
                  <c:v>5.5907876058740686E-3</c:v>
                </c:pt>
                <c:pt idx="262">
                  <c:v>5.0441307772123413E-3</c:v>
                </c:pt>
                <c:pt idx="263">
                  <c:v>4.5454540818101134E-3</c:v>
                </c:pt>
                <c:pt idx="264">
                  <c:v>4.091590902934799E-3</c:v>
                </c:pt>
                <c:pt idx="265">
                  <c:v>3.679377564566363E-3</c:v>
                </c:pt>
                <c:pt idx="266">
                  <c:v>3.3057028932562274E-3</c:v>
                </c:pt>
                <c:pt idx="267">
                  <c:v>2.9675470304498654E-3</c:v>
                </c:pt>
                <c:pt idx="268">
                  <c:v>2.6620106706777289E-3</c:v>
                </c:pt>
                <c:pt idx="269">
                  <c:v>2.3863359876637293E-3</c:v>
                </c:pt>
                <c:pt idx="270">
                  <c:v>2.1379205115109648E-3</c:v>
                </c:pt>
                <c:pt idx="271">
                  <c:v>1.9143251613737951E-3</c:v>
                </c:pt>
                <c:pt idx="272">
                  <c:v>1.7132775408695896E-3</c:v>
                </c:pt>
                <c:pt idx="273">
                  <c:v>1.5326714849158607E-3</c:v>
                </c:pt>
                <c:pt idx="274">
                  <c:v>1.3705637194848144E-3</c:v>
                </c:pt>
                <c:pt idx="275">
                  <c:v>1.2251683690556372E-3</c:v>
                </c:pt>
                <c:pt idx="276">
                  <c:v>1.0948499263895406E-3</c:v>
                </c:pt>
                <c:pt idx="277">
                  <c:v>9.7811518934522949E-4</c:v>
                </c:pt>
                <c:pt idx="278">
                  <c:v>8.7360457169604114E-4</c:v>
                </c:pt>
                <c:pt idx="279">
                  <c:v>7.8008310992709736E-4</c:v>
                </c:pt>
                <c:pt idx="280">
                  <c:v>6.9643141553527846E-4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Example!$J$2</c:f>
              <c:strCache>
                <c:ptCount val="1"/>
                <c:pt idx="0">
                  <c:v>[J_PO₄³⁻]</c:v>
                </c:pt>
              </c:strCache>
            </c:strRef>
          </c:tx>
          <c:marker>
            <c:symbol val="none"/>
          </c:marker>
          <c:dLbls>
            <c:dLbl>
              <c:idx val="178"/>
              <c:layout>
                <c:manualLayout>
                  <c:x val="-2.9216467463479518E-2"/>
                  <c:y val="-7.7406858064773734E-3"/>
                </c:manualLayout>
              </c:layout>
              <c:tx>
                <c:rich>
                  <a:bodyPr/>
                  <a:lstStyle/>
                  <a:p>
                    <a:r>
                      <a:rPr lang="en-US" sz="1000" b="1"/>
                      <a:t>[J_PO₄³⁻]</a:t>
                    </a:r>
                  </a:p>
                </c:rich>
              </c:tx>
              <c:dLblPos val="ctr"/>
              <c:showSerName val="1"/>
            </c:dLbl>
            <c:delete val="1"/>
          </c:dLbls>
          <c:xVal>
            <c:numRef>
              <c:f>Example!$B$3:$B$283</c:f>
              <c:numCache>
                <c:formatCode>0.00</c:formatCode>
                <c:ptCount val="28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  <c:pt idx="101">
                  <c:v>5.0499999999999901</c:v>
                </c:pt>
                <c:pt idx="102">
                  <c:v>5.0999999999999899</c:v>
                </c:pt>
                <c:pt idx="103">
                  <c:v>5.1499999999999897</c:v>
                </c:pt>
                <c:pt idx="104">
                  <c:v>5.1999999999999895</c:v>
                </c:pt>
                <c:pt idx="105">
                  <c:v>5.2499999999999893</c:v>
                </c:pt>
                <c:pt idx="106">
                  <c:v>5.2999999999999892</c:v>
                </c:pt>
                <c:pt idx="107">
                  <c:v>5.349999999999989</c:v>
                </c:pt>
                <c:pt idx="108">
                  <c:v>5.3999999999999888</c:v>
                </c:pt>
                <c:pt idx="109">
                  <c:v>5.4499999999999886</c:v>
                </c:pt>
                <c:pt idx="110">
                  <c:v>5.4999999999999885</c:v>
                </c:pt>
                <c:pt idx="111">
                  <c:v>5.5499999999999883</c:v>
                </c:pt>
                <c:pt idx="112">
                  <c:v>5.5999999999999881</c:v>
                </c:pt>
                <c:pt idx="113">
                  <c:v>5.6499999999999879</c:v>
                </c:pt>
                <c:pt idx="114">
                  <c:v>5.6999999999999877</c:v>
                </c:pt>
                <c:pt idx="115">
                  <c:v>5.7499999999999876</c:v>
                </c:pt>
                <c:pt idx="116">
                  <c:v>5.7999999999999874</c:v>
                </c:pt>
                <c:pt idx="117">
                  <c:v>5.8499999999999872</c:v>
                </c:pt>
                <c:pt idx="118">
                  <c:v>5.899999999999987</c:v>
                </c:pt>
                <c:pt idx="119">
                  <c:v>5.9499999999999869</c:v>
                </c:pt>
                <c:pt idx="120">
                  <c:v>5.9999999999999867</c:v>
                </c:pt>
                <c:pt idx="121">
                  <c:v>6.0499999999999865</c:v>
                </c:pt>
                <c:pt idx="122">
                  <c:v>6.0999999999999863</c:v>
                </c:pt>
                <c:pt idx="123">
                  <c:v>6.1499999999999861</c:v>
                </c:pt>
                <c:pt idx="124">
                  <c:v>6.199999999999986</c:v>
                </c:pt>
                <c:pt idx="125">
                  <c:v>6.2499999999999858</c:v>
                </c:pt>
                <c:pt idx="126">
                  <c:v>6.2999999999999856</c:v>
                </c:pt>
                <c:pt idx="127">
                  <c:v>6.3499999999999854</c:v>
                </c:pt>
                <c:pt idx="128">
                  <c:v>6.3999999999999853</c:v>
                </c:pt>
                <c:pt idx="129">
                  <c:v>6.4499999999999851</c:v>
                </c:pt>
                <c:pt idx="130">
                  <c:v>6.4999999999999849</c:v>
                </c:pt>
                <c:pt idx="131">
                  <c:v>6.5499999999999847</c:v>
                </c:pt>
                <c:pt idx="132">
                  <c:v>6.5999999999999845</c:v>
                </c:pt>
                <c:pt idx="133">
                  <c:v>6.6499999999999844</c:v>
                </c:pt>
                <c:pt idx="134">
                  <c:v>6.6999999999999842</c:v>
                </c:pt>
                <c:pt idx="135">
                  <c:v>6.749999999999984</c:v>
                </c:pt>
                <c:pt idx="136">
                  <c:v>6.7999999999999838</c:v>
                </c:pt>
                <c:pt idx="137">
                  <c:v>6.8499999999999837</c:v>
                </c:pt>
                <c:pt idx="138">
                  <c:v>6.8999999999999835</c:v>
                </c:pt>
                <c:pt idx="139">
                  <c:v>6.9499999999999833</c:v>
                </c:pt>
                <c:pt idx="140">
                  <c:v>6.9999999999999831</c:v>
                </c:pt>
                <c:pt idx="141">
                  <c:v>7.0499999999999829</c:v>
                </c:pt>
                <c:pt idx="142">
                  <c:v>7.0999999999999828</c:v>
                </c:pt>
                <c:pt idx="143">
                  <c:v>7.1499999999999826</c:v>
                </c:pt>
                <c:pt idx="144">
                  <c:v>7.1999999999999824</c:v>
                </c:pt>
                <c:pt idx="145">
                  <c:v>7.2499999999999822</c:v>
                </c:pt>
                <c:pt idx="146">
                  <c:v>7.2999999999999821</c:v>
                </c:pt>
                <c:pt idx="147">
                  <c:v>7.3499999999999819</c:v>
                </c:pt>
                <c:pt idx="148">
                  <c:v>7.3999999999999817</c:v>
                </c:pt>
                <c:pt idx="149">
                  <c:v>7.4499999999999815</c:v>
                </c:pt>
                <c:pt idx="150">
                  <c:v>7.4999999999999813</c:v>
                </c:pt>
                <c:pt idx="151">
                  <c:v>7.5499999999999812</c:v>
                </c:pt>
                <c:pt idx="152">
                  <c:v>7.599999999999981</c:v>
                </c:pt>
                <c:pt idx="153">
                  <c:v>7.6499999999999808</c:v>
                </c:pt>
                <c:pt idx="154">
                  <c:v>7.6999999999999806</c:v>
                </c:pt>
                <c:pt idx="155">
                  <c:v>7.7499999999999805</c:v>
                </c:pt>
                <c:pt idx="156">
                  <c:v>7.7999999999999803</c:v>
                </c:pt>
                <c:pt idx="157">
                  <c:v>7.8499999999999801</c:v>
                </c:pt>
                <c:pt idx="158">
                  <c:v>7.8999999999999799</c:v>
                </c:pt>
                <c:pt idx="159">
                  <c:v>7.9499999999999797</c:v>
                </c:pt>
                <c:pt idx="160">
                  <c:v>7.9999999999999796</c:v>
                </c:pt>
                <c:pt idx="161">
                  <c:v>8.0499999999999794</c:v>
                </c:pt>
                <c:pt idx="162">
                  <c:v>8.0999999999999801</c:v>
                </c:pt>
                <c:pt idx="163">
                  <c:v>8.1499999999999808</c:v>
                </c:pt>
                <c:pt idx="164">
                  <c:v>8.1999999999999815</c:v>
                </c:pt>
                <c:pt idx="165">
                  <c:v>8.2499999999999822</c:v>
                </c:pt>
                <c:pt idx="166">
                  <c:v>8.2999999999999829</c:v>
                </c:pt>
                <c:pt idx="167">
                  <c:v>8.3499999999999837</c:v>
                </c:pt>
                <c:pt idx="168">
                  <c:v>8.3999999999999844</c:v>
                </c:pt>
                <c:pt idx="169">
                  <c:v>8.4499999999999851</c:v>
                </c:pt>
                <c:pt idx="170">
                  <c:v>8.4999999999999858</c:v>
                </c:pt>
                <c:pt idx="171">
                  <c:v>8.5499999999999865</c:v>
                </c:pt>
                <c:pt idx="172">
                  <c:v>8.5999999999999872</c:v>
                </c:pt>
                <c:pt idx="173">
                  <c:v>8.6499999999999879</c:v>
                </c:pt>
                <c:pt idx="174">
                  <c:v>8.6999999999999886</c:v>
                </c:pt>
                <c:pt idx="175">
                  <c:v>8.7499999999999893</c:v>
                </c:pt>
                <c:pt idx="176">
                  <c:v>8.7999999999999901</c:v>
                </c:pt>
                <c:pt idx="177">
                  <c:v>8.8499999999999908</c:v>
                </c:pt>
                <c:pt idx="178">
                  <c:v>8.8999999999999915</c:v>
                </c:pt>
                <c:pt idx="179">
                  <c:v>8.9499999999999922</c:v>
                </c:pt>
                <c:pt idx="180">
                  <c:v>8.9999999999999929</c:v>
                </c:pt>
                <c:pt idx="181">
                  <c:v>9.0499999999999936</c:v>
                </c:pt>
                <c:pt idx="182">
                  <c:v>9.0999999999999943</c:v>
                </c:pt>
                <c:pt idx="183">
                  <c:v>9.149999999999995</c:v>
                </c:pt>
                <c:pt idx="184">
                  <c:v>9.1999999999999957</c:v>
                </c:pt>
                <c:pt idx="185">
                  <c:v>9.2499999999999964</c:v>
                </c:pt>
                <c:pt idx="186">
                  <c:v>9.2999999999999972</c:v>
                </c:pt>
                <c:pt idx="187">
                  <c:v>9.3499999999999979</c:v>
                </c:pt>
                <c:pt idx="188">
                  <c:v>9.3999999999999986</c:v>
                </c:pt>
                <c:pt idx="189">
                  <c:v>9.4499999999999993</c:v>
                </c:pt>
                <c:pt idx="190">
                  <c:v>9.5</c:v>
                </c:pt>
                <c:pt idx="191">
                  <c:v>9.5500000000000007</c:v>
                </c:pt>
                <c:pt idx="192">
                  <c:v>9.6000000000000014</c:v>
                </c:pt>
                <c:pt idx="193">
                  <c:v>9.6500000000000021</c:v>
                </c:pt>
                <c:pt idx="194">
                  <c:v>9.7000000000000028</c:v>
                </c:pt>
                <c:pt idx="195">
                  <c:v>9.7500000000000036</c:v>
                </c:pt>
                <c:pt idx="196">
                  <c:v>9.8000000000000043</c:v>
                </c:pt>
                <c:pt idx="197">
                  <c:v>9.850000000000005</c:v>
                </c:pt>
                <c:pt idx="198">
                  <c:v>9.9000000000000057</c:v>
                </c:pt>
                <c:pt idx="199">
                  <c:v>9.9500000000000064</c:v>
                </c:pt>
                <c:pt idx="200">
                  <c:v>10.000000000000007</c:v>
                </c:pt>
                <c:pt idx="201">
                  <c:v>10.050000000000008</c:v>
                </c:pt>
                <c:pt idx="202">
                  <c:v>10.100000000000009</c:v>
                </c:pt>
                <c:pt idx="203">
                  <c:v>10.150000000000009</c:v>
                </c:pt>
                <c:pt idx="204">
                  <c:v>10.20000000000001</c:v>
                </c:pt>
                <c:pt idx="205">
                  <c:v>10.250000000000011</c:v>
                </c:pt>
                <c:pt idx="206">
                  <c:v>10.300000000000011</c:v>
                </c:pt>
                <c:pt idx="207">
                  <c:v>10.350000000000012</c:v>
                </c:pt>
                <c:pt idx="208">
                  <c:v>10.400000000000013</c:v>
                </c:pt>
                <c:pt idx="209">
                  <c:v>10.450000000000014</c:v>
                </c:pt>
                <c:pt idx="210">
                  <c:v>10.500000000000014</c:v>
                </c:pt>
                <c:pt idx="211">
                  <c:v>10.550000000000015</c:v>
                </c:pt>
                <c:pt idx="212">
                  <c:v>10.600000000000016</c:v>
                </c:pt>
                <c:pt idx="213">
                  <c:v>10.650000000000016</c:v>
                </c:pt>
                <c:pt idx="214">
                  <c:v>10.700000000000017</c:v>
                </c:pt>
                <c:pt idx="215">
                  <c:v>10.750000000000018</c:v>
                </c:pt>
                <c:pt idx="216">
                  <c:v>10.800000000000018</c:v>
                </c:pt>
                <c:pt idx="217">
                  <c:v>10.850000000000019</c:v>
                </c:pt>
                <c:pt idx="218">
                  <c:v>10.90000000000002</c:v>
                </c:pt>
                <c:pt idx="219">
                  <c:v>10.950000000000021</c:v>
                </c:pt>
                <c:pt idx="220">
                  <c:v>11.000000000000021</c:v>
                </c:pt>
                <c:pt idx="221">
                  <c:v>11.050000000000022</c:v>
                </c:pt>
                <c:pt idx="222">
                  <c:v>11.100000000000023</c:v>
                </c:pt>
                <c:pt idx="223">
                  <c:v>11.150000000000023</c:v>
                </c:pt>
                <c:pt idx="224">
                  <c:v>11.200000000000024</c:v>
                </c:pt>
                <c:pt idx="225">
                  <c:v>11.250000000000025</c:v>
                </c:pt>
                <c:pt idx="226">
                  <c:v>11.300000000000026</c:v>
                </c:pt>
                <c:pt idx="227">
                  <c:v>11.350000000000026</c:v>
                </c:pt>
                <c:pt idx="228">
                  <c:v>11.400000000000027</c:v>
                </c:pt>
                <c:pt idx="229">
                  <c:v>11.450000000000028</c:v>
                </c:pt>
                <c:pt idx="230">
                  <c:v>11.500000000000028</c:v>
                </c:pt>
                <c:pt idx="231">
                  <c:v>11.550000000000029</c:v>
                </c:pt>
                <c:pt idx="232">
                  <c:v>11.60000000000003</c:v>
                </c:pt>
                <c:pt idx="233">
                  <c:v>11.650000000000031</c:v>
                </c:pt>
                <c:pt idx="234">
                  <c:v>11.700000000000031</c:v>
                </c:pt>
                <c:pt idx="235">
                  <c:v>11.750000000000032</c:v>
                </c:pt>
                <c:pt idx="236">
                  <c:v>11.800000000000033</c:v>
                </c:pt>
                <c:pt idx="237">
                  <c:v>11.850000000000033</c:v>
                </c:pt>
                <c:pt idx="238">
                  <c:v>11.900000000000034</c:v>
                </c:pt>
                <c:pt idx="239">
                  <c:v>11.950000000000035</c:v>
                </c:pt>
                <c:pt idx="240">
                  <c:v>12.000000000000036</c:v>
                </c:pt>
                <c:pt idx="241">
                  <c:v>12.050000000000036</c:v>
                </c:pt>
                <c:pt idx="242">
                  <c:v>12.100000000000037</c:v>
                </c:pt>
                <c:pt idx="243">
                  <c:v>12.150000000000038</c:v>
                </c:pt>
                <c:pt idx="244">
                  <c:v>12.200000000000038</c:v>
                </c:pt>
                <c:pt idx="245">
                  <c:v>12.250000000000039</c:v>
                </c:pt>
                <c:pt idx="246">
                  <c:v>12.30000000000004</c:v>
                </c:pt>
                <c:pt idx="247">
                  <c:v>12.350000000000041</c:v>
                </c:pt>
                <c:pt idx="248">
                  <c:v>12.400000000000041</c:v>
                </c:pt>
                <c:pt idx="249">
                  <c:v>12.450000000000042</c:v>
                </c:pt>
                <c:pt idx="250">
                  <c:v>12.500000000000043</c:v>
                </c:pt>
                <c:pt idx="251">
                  <c:v>12.550000000000043</c:v>
                </c:pt>
                <c:pt idx="252">
                  <c:v>12.600000000000044</c:v>
                </c:pt>
                <c:pt idx="253">
                  <c:v>12.650000000000045</c:v>
                </c:pt>
                <c:pt idx="254">
                  <c:v>12.700000000000045</c:v>
                </c:pt>
                <c:pt idx="255">
                  <c:v>12.750000000000046</c:v>
                </c:pt>
                <c:pt idx="256">
                  <c:v>12.800000000000047</c:v>
                </c:pt>
                <c:pt idx="257">
                  <c:v>12.850000000000048</c:v>
                </c:pt>
                <c:pt idx="258">
                  <c:v>12.900000000000048</c:v>
                </c:pt>
                <c:pt idx="259">
                  <c:v>12.950000000000049</c:v>
                </c:pt>
                <c:pt idx="260">
                  <c:v>13.00000000000005</c:v>
                </c:pt>
                <c:pt idx="261">
                  <c:v>13.05000000000005</c:v>
                </c:pt>
                <c:pt idx="262">
                  <c:v>13.100000000000051</c:v>
                </c:pt>
                <c:pt idx="263">
                  <c:v>13.150000000000052</c:v>
                </c:pt>
                <c:pt idx="264">
                  <c:v>13.200000000000053</c:v>
                </c:pt>
                <c:pt idx="265">
                  <c:v>13.250000000000053</c:v>
                </c:pt>
                <c:pt idx="266">
                  <c:v>13.300000000000054</c:v>
                </c:pt>
                <c:pt idx="267">
                  <c:v>13.350000000000055</c:v>
                </c:pt>
                <c:pt idx="268">
                  <c:v>13.400000000000055</c:v>
                </c:pt>
                <c:pt idx="269">
                  <c:v>13.450000000000056</c:v>
                </c:pt>
                <c:pt idx="270">
                  <c:v>13.500000000000057</c:v>
                </c:pt>
                <c:pt idx="271">
                  <c:v>13.550000000000058</c:v>
                </c:pt>
                <c:pt idx="272">
                  <c:v>13.600000000000058</c:v>
                </c:pt>
                <c:pt idx="273">
                  <c:v>13.650000000000059</c:v>
                </c:pt>
                <c:pt idx="274">
                  <c:v>13.70000000000006</c:v>
                </c:pt>
                <c:pt idx="275">
                  <c:v>13.75000000000006</c:v>
                </c:pt>
                <c:pt idx="276">
                  <c:v>13.800000000000061</c:v>
                </c:pt>
                <c:pt idx="277">
                  <c:v>13.850000000000062</c:v>
                </c:pt>
                <c:pt idx="278">
                  <c:v>13.900000000000063</c:v>
                </c:pt>
                <c:pt idx="279">
                  <c:v>13.950000000000063</c:v>
                </c:pt>
                <c:pt idx="280">
                  <c:v>14</c:v>
                </c:pt>
              </c:numCache>
            </c:numRef>
          </c:xVal>
          <c:yVal>
            <c:numRef>
              <c:f>Example!$J$3:$J$283</c:f>
              <c:numCache>
                <c:formatCode>0.00E+00</c:formatCode>
                <c:ptCount val="281"/>
                <c:pt idx="0">
                  <c:v>1.5700239112890901E-23</c:v>
                </c:pt>
                <c:pt idx="1">
                  <c:v>2.2158170986642288E-23</c:v>
                </c:pt>
                <c:pt idx="2">
                  <c:v>3.1269180338756846E-23</c:v>
                </c:pt>
                <c:pt idx="3">
                  <c:v>4.4121333532043617E-23</c:v>
                </c:pt>
                <c:pt idx="4">
                  <c:v>6.2247838286882205E-23</c:v>
                </c:pt>
                <c:pt idx="5">
                  <c:v>8.7808526523783282E-23</c:v>
                </c:pt>
                <c:pt idx="6">
                  <c:v>1.2384496473129361E-22</c:v>
                </c:pt>
                <c:pt idx="7">
                  <c:v>1.7463885490306906E-22</c:v>
                </c:pt>
                <c:pt idx="8">
                  <c:v>2.4621522153084238E-22</c:v>
                </c:pt>
                <c:pt idx="9">
                  <c:v>3.4704836570506593E-22</c:v>
                </c:pt>
                <c:pt idx="10">
                  <c:v>4.8905149853920402E-22</c:v>
                </c:pt>
                <c:pt idx="11">
                  <c:v>6.8896280521471744E-22</c:v>
                </c:pt>
                <c:pt idx="12">
                  <c:v>9.7028480916907547E-22</c:v>
                </c:pt>
                <c:pt idx="13">
                  <c:v>1.3659949018379239E-21</c:v>
                </c:pt>
                <c:pt idx="14">
                  <c:v>1.9223290235903818E-21</c:v>
                </c:pt>
                <c:pt idx="15">
                  <c:v>2.7040561725680574E-21</c:v>
                </c:pt>
                <c:pt idx="16">
                  <c:v>3.8018200426769766E-21</c:v>
                </c:pt>
                <c:pt idx="17">
                  <c:v>5.342340848799334E-21</c:v>
                </c:pt>
                <c:pt idx="18">
                  <c:v>7.502565488917998E-21</c:v>
                </c:pt>
                <c:pt idx="19">
                  <c:v>1.0529254286832043E-20</c:v>
                </c:pt>
                <c:pt idx="20">
                  <c:v>1.4766032588926521E-20</c:v>
                </c:pt>
                <c:pt idx="21">
                  <c:v>2.069066083443709E-20</c:v>
                </c:pt>
                <c:pt idx="22">
                  <c:v>2.8966245799091264E-20</c:v>
                </c:pt>
                <c:pt idx="23">
                  <c:v>4.0511402996458862E-20</c:v>
                </c:pt>
                <c:pt idx="24">
                  <c:v>5.6596079657803914E-20</c:v>
                </c:pt>
                <c:pt idx="25">
                  <c:v>7.8971976538468998E-20</c:v>
                </c:pt>
                <c:pt idx="26">
                  <c:v>1.100494097080063E-19</c:v>
                </c:pt>
                <c:pt idx="27">
                  <c:v>1.5313620711609964E-19</c:v>
                </c:pt>
                <c:pt idx="28">
                  <c:v>2.1275905259676672E-19</c:v>
                </c:pt>
                <c:pt idx="29">
                  <c:v>2.9509382804168141E-19</c:v>
                </c:pt>
                <c:pt idx="30">
                  <c:v>4.0853926799307969E-19</c:v>
                </c:pt>
                <c:pt idx="31">
                  <c:v>5.6447799358490841E-19</c:v>
                </c:pt>
                <c:pt idx="32">
                  <c:v>7.7828116998308492E-19</c:v>
                </c:pt>
                <c:pt idx="33">
                  <c:v>1.0706281601233547E-18</c:v>
                </c:pt>
                <c:pt idx="34">
                  <c:v>1.4692312757470936E-18</c:v>
                </c:pt>
                <c:pt idx="35">
                  <c:v>2.0110788675193088E-18</c:v>
                </c:pt>
                <c:pt idx="36">
                  <c:v>2.7453385890256888E-18</c:v>
                </c:pt>
                <c:pt idx="37">
                  <c:v>3.737098064465909E-18</c:v>
                </c:pt>
                <c:pt idx="38">
                  <c:v>5.0721641546793553E-18</c:v>
                </c:pt>
                <c:pt idx="39">
                  <c:v>6.8631968697304396E-18</c:v>
                </c:pt>
                <c:pt idx="40">
                  <c:v>9.2575227466650361E-18</c:v>
                </c:pt>
                <c:pt idx="41">
                  <c:v>1.2447059116819237E-17</c:v>
                </c:pt>
                <c:pt idx="42">
                  <c:v>1.66808901432625E-17</c:v>
                </c:pt>
                <c:pt idx="43">
                  <c:v>2.2281174162756773E-17</c:v>
                </c:pt>
                <c:pt idx="44">
                  <c:v>2.9663237675948233E-17</c:v>
                </c:pt>
                <c:pt idx="45">
                  <c:v>3.9360934207806476E-17</c:v>
                </c:pt>
                <c:pt idx="46">
                  <c:v>5.2058628520637344E-17</c:v>
                </c:pt>
                <c:pt idx="47">
                  <c:v>6.863152360250923E-17</c:v>
                </c:pt>
                <c:pt idx="48">
                  <c:v>9.0196498532667273E-17</c:v>
                </c:pt>
                <c:pt idx="49">
                  <c:v>1.1817619357527525E-16</c:v>
                </c:pt>
                <c:pt idx="50">
                  <c:v>1.5437979459043349E-16</c:v>
                </c:pt>
                <c:pt idx="51">
                  <c:v>2.0110486974087326E-16</c:v>
                </c:pt>
                <c:pt idx="52">
                  <c:v>2.6126574501415703E-16</c:v>
                </c:pt>
                <c:pt idx="53">
                  <c:v>3.3855533121727014E-16</c:v>
                </c:pt>
                <c:pt idx="54">
                  <c:v>4.3764910946970288E-16</c:v>
                </c:pt>
                <c:pt idx="55">
                  <c:v>5.6446224020760837E-16</c:v>
                </c:pt>
                <c:pt idx="56">
                  <c:v>7.2647360252576744E-16</c:v>
                </c:pt>
                <c:pt idx="57">
                  <c:v>9.3313414773433634E-16</c:v>
                </c:pt>
                <c:pt idx="58">
                  <c:v>1.1963814539159362E-15</c:v>
                </c:pt>
                <c:pt idx="59">
                  <c:v>1.5312880369650924E-15</c:v>
                </c:pt>
                <c:pt idx="60">
                  <c:v>1.9568781100267932E-15</c:v>
                </c:pt>
                <c:pt idx="61">
                  <c:v>2.4971564674076007E-15</c:v>
                </c:pt>
                <c:pt idx="62">
                  <c:v>3.1824044790881862E-15</c:v>
                </c:pt>
                <c:pt idx="63">
                  <c:v>4.0508124196648812E-15</c:v>
                </c:pt>
                <c:pt idx="64">
                  <c:v>5.1505352781289871E-15</c:v>
                </c:pt>
                <c:pt idx="65">
                  <c:v>6.5422817552544439E-15</c:v>
                </c:pt>
                <c:pt idx="66">
                  <c:v>8.3025745525807588E-15</c:v>
                </c:pt>
                <c:pt idx="67">
                  <c:v>1.0527855799827973E-14</c:v>
                </c:pt>
                <c:pt idx="68">
                  <c:v>1.3339656454430914E-14</c:v>
                </c:pt>
                <c:pt idx="69">
                  <c:v>1.6891105126119801E-14</c:v>
                </c:pt>
                <c:pt idx="70">
                  <c:v>2.1375123035762675E-14</c:v>
                </c:pt>
                <c:pt idx="71">
                  <c:v>2.7034741490628592E-14</c:v>
                </c:pt>
                <c:pt idx="72">
                  <c:v>3.417609110177228E-14</c:v>
                </c:pt>
                <c:pt idx="73">
                  <c:v>4.3184753962157921E-14</c:v>
                </c:pt>
                <c:pt idx="74">
                  <c:v>5.4546348664660183E-14</c:v>
                </c:pt>
                <c:pt idx="75">
                  <c:v>6.8872442819933735E-14</c:v>
                </c:pt>
                <c:pt idx="76">
                  <c:v>8.6933170518423217E-14</c:v>
                </c:pt>
                <c:pt idx="77">
                  <c:v>1.0969828790415676E-13</c:v>
                </c:pt>
                <c:pt idx="78">
                  <c:v>1.3838884745905133E-13</c:v>
                </c:pt>
                <c:pt idx="79">
                  <c:v>1.7454223431518587E-13</c:v>
                </c:pt>
                <c:pt idx="80">
                  <c:v>2.2009401553599934E-13</c:v>
                </c:pt>
                <c:pt idx="81">
                  <c:v>2.7748094302511466E-13</c:v>
                </c:pt>
                <c:pt idx="82">
                  <c:v>3.4977056921645182E-13</c:v>
                </c:pt>
                <c:pt idx="83">
                  <c:v>4.4082434055035817E-13</c:v>
                </c:pt>
                <c:pt idx="84">
                  <c:v>5.5550280042416635E-13</c:v>
                </c:pt>
                <c:pt idx="85">
                  <c:v>6.9992375294289289E-13</c:v>
                </c:pt>
                <c:pt idx="86">
                  <c:v>8.8178702682424175E-13</c:v>
                </c:pt>
                <c:pt idx="87">
                  <c:v>1.1107829798040519E-12</c:v>
                </c:pt>
                <c:pt idx="88">
                  <c:v>1.3991062787870119E-12</c:v>
                </c:pt>
                <c:pt idx="89">
                  <c:v>1.7621020060914484E-12</c:v>
                </c:pt>
                <c:pt idx="90">
                  <c:v>2.2190780602359489E-12</c:v>
                </c:pt>
                <c:pt idx="91">
                  <c:v>2.7943264938638767E-12</c:v>
                </c:pt>
                <c:pt idx="92">
                  <c:v>3.5184073019142989E-12</c:v>
                </c:pt>
                <c:pt idx="93">
                  <c:v>4.4297617885157331E-12</c:v>
                </c:pt>
                <c:pt idx="94">
                  <c:v>5.5767396836293042E-12</c:v>
                </c:pt>
                <c:pt idx="95">
                  <c:v>7.0201454977292611E-12</c:v>
                </c:pt>
                <c:pt idx="96">
                  <c:v>8.8364362456945198E-12</c:v>
                </c:pt>
                <c:pt idx="97">
                  <c:v>1.1121735940145969E-11</c:v>
                </c:pt>
                <c:pt idx="98">
                  <c:v>1.3996873755602279E-11</c:v>
                </c:pt>
                <c:pt idx="99">
                  <c:v>1.7613704475945304E-11</c:v>
                </c:pt>
                <c:pt idx="100">
                  <c:v>2.216303418778676E-11</c:v>
                </c:pt>
                <c:pt idx="101">
                  <c:v>2.7884554144466419E-11</c:v>
                </c:pt>
                <c:pt idx="102">
                  <c:v>3.5079284924626156E-11</c:v>
                </c:pt>
                <c:pt idx="103">
                  <c:v>4.4125155846081278E-11</c:v>
                </c:pt>
                <c:pt idx="104">
                  <c:v>5.5496496384516306E-11</c:v>
                </c:pt>
                <c:pt idx="105">
                  <c:v>6.9788403467358534E-11</c:v>
                </c:pt>
                <c:pt idx="106">
                  <c:v>8.7747178571571354E-11</c:v>
                </c:pt>
                <c:pt idx="107">
                  <c:v>1.103083105415301E-10</c:v>
                </c:pt>
                <c:pt idx="108">
                  <c:v>1.3864382448445206E-10</c:v>
                </c:pt>
                <c:pt idx="109">
                  <c:v>1.7422123616852348E-10</c:v>
                </c:pt>
                <c:pt idx="110">
                  <c:v>2.1887685891410332E-10</c:v>
                </c:pt>
                <c:pt idx="111">
                  <c:v>2.7490682154701322E-10</c:v>
                </c:pt>
                <c:pt idx="112">
                  <c:v>3.4517988851823318E-10</c:v>
                </c:pt>
                <c:pt idx="113">
                  <c:v>4.3327704470042615E-10</c:v>
                </c:pt>
                <c:pt idx="114">
                  <c:v>5.4366383573943907E-10</c:v>
                </c:pt>
                <c:pt idx="115">
                  <c:v>6.8190265718371322E-10</c:v>
                </c:pt>
                <c:pt idx="116">
                  <c:v>8.5491357602530712E-10</c:v>
                </c:pt>
                <c:pt idx="117">
                  <c:v>1.0712938553206558E-9</c:v>
                </c:pt>
                <c:pt idx="118">
                  <c:v>1.3417081357340868E-9</c:v>
                </c:pt>
                <c:pt idx="119">
                  <c:v>1.6793631931038809E-9</c:v>
                </c:pt>
                <c:pt idx="120">
                  <c:v>2.1005833052336785E-9</c:v>
                </c:pt>
                <c:pt idx="121">
                  <c:v>2.6255044650857042E-9</c:v>
                </c:pt>
                <c:pt idx="122">
                  <c:v>3.2789078795016835E-9</c:v>
                </c:pt>
                <c:pt idx="123">
                  <c:v>4.0912152606007001E-9</c:v>
                </c:pt>
                <c:pt idx="124">
                  <c:v>5.099670173394945E-9</c:v>
                </c:pt>
                <c:pt idx="125">
                  <c:v>6.3497309217311688E-9</c:v>
                </c:pt>
                <c:pt idx="126">
                  <c:v>7.8967008636701614E-9</c:v>
                </c:pt>
                <c:pt idx="127">
                  <c:v>9.8076213413117234E-9</c:v>
                </c:pt>
                <c:pt idx="128">
                  <c:v>1.2163450273577499E-8</c:v>
                </c:pt>
                <c:pt idx="129">
                  <c:v>1.5061545608335334E-8</c:v>
                </c:pt>
                <c:pt idx="130">
                  <c:v>1.8618467064899706E-8</c:v>
                </c:pt>
                <c:pt idx="131">
                  <c:v>2.297310188441881E-8</c:v>
                </c:pt>
                <c:pt idx="132">
                  <c:v>2.8290110859052668E-8</c:v>
                </c:pt>
                <c:pt idx="133">
                  <c:v>3.4763680285084526E-8</c:v>
                </c:pt>
                <c:pt idx="134">
                  <c:v>4.2621554644809747E-8</c:v>
                </c:pt>
                <c:pt idx="135">
                  <c:v>5.2129315172532208E-8</c:v>
                </c:pt>
                <c:pt idx="136">
                  <c:v>6.3594862807025725E-8</c:v>
                </c:pt>
                <c:pt idx="137">
                  <c:v>7.7373062446720479E-8</c:v>
                </c:pt>
                <c:pt idx="138">
                  <c:v>9.3870510995290477E-8</c:v>
                </c:pt>
                <c:pt idx="139">
                  <c:v>1.1355040618314303E-7</c:v>
                </c:pt>
                <c:pt idx="140">
                  <c:v>1.3693751762427392E-7</c:v>
                </c:pt>
                <c:pt idx="141">
                  <c:v>1.6462329597142986E-7</c:v>
                </c:pt>
                <c:pt idx="142">
                  <c:v>1.9727119896435434E-7</c:v>
                </c:pt>
                <c:pt idx="143">
                  <c:v>2.3562236183023271E-7</c:v>
                </c:pt>
                <c:pt idx="144">
                  <c:v>2.8050178994713242E-7</c:v>
                </c:pt>
                <c:pt idx="145">
                  <c:v>3.3282529936150889E-7</c:v>
                </c:pt>
                <c:pt idx="146">
                  <c:v>3.9360747123788071E-7</c:v>
                </c:pt>
                <c:pt idx="147">
                  <c:v>4.6397091614405773E-7</c:v>
                </c:pt>
                <c:pt idx="148">
                  <c:v>5.4515716141836325E-7</c:v>
                </c:pt>
                <c:pt idx="149">
                  <c:v>6.3853947995419952E-7</c:v>
                </c:pt>
                <c:pt idx="150">
                  <c:v>7.4563797385156384E-7</c:v>
                </c:pt>
                <c:pt idx="151">
                  <c:v>8.6813721546114242E-7</c:v>
                </c:pt>
                <c:pt idx="152">
                  <c:v>1.0079067362888554E-6</c:v>
                </c:pt>
                <c:pt idx="153">
                  <c:v>1.1670246460995451E-6</c:v>
                </c:pt>
                <c:pt idx="154">
                  <c:v>1.3478046648339707E-6</c:v>
                </c:pt>
                <c:pt idx="155">
                  <c:v>1.5528268619940174E-6</c:v>
                </c:pt>
                <c:pt idx="156">
                  <c:v>1.7849724239640934E-6</c:v>
                </c:pt>
                <c:pt idx="157">
                  <c:v>2.0474628100229244E-6</c:v>
                </c:pt>
                <c:pt idx="158">
                  <c:v>2.3439037122203201E-6</c:v>
                </c:pt>
                <c:pt idx="159">
                  <c:v>2.6783343018548139E-6</c:v>
                </c:pt>
                <c:pt idx="160">
                  <c:v>3.0552823247495602E-6</c:v>
                </c:pt>
                <c:pt idx="161">
                  <c:v>3.4798256977492062E-6</c:v>
                </c:pt>
                <c:pt idx="162">
                  <c:v>3.9576613590728037E-6</c:v>
                </c:pt>
                <c:pt idx="163">
                  <c:v>4.4951822350867343E-6</c:v>
                </c:pt>
                <c:pt idx="164">
                  <c:v>5.0995633059969769E-6</c:v>
                </c:pt>
                <c:pt idx="165">
                  <c:v>5.7788578837328017E-6</c:v>
                </c:pt>
                <c:pt idx="166">
                  <c:v>6.5421053582222197E-6</c:v>
                </c:pt>
                <c:pt idx="167">
                  <c:v>7.3994518250701336E-6</c:v>
                </c:pt>
                <c:pt idx="168">
                  <c:v>8.3622851804116161E-6</c:v>
                </c:pt>
                <c:pt idx="169">
                  <c:v>9.4433864597730143E-6</c:v>
                </c:pt>
                <c:pt idx="170">
                  <c:v>1.065709940972123E-5</c:v>
                </c:pt>
                <c:pt idx="171">
                  <c:v>1.2019520516722714E-5</c:v>
                </c:pt>
                <c:pt idx="172">
                  <c:v>1.3548711979983149E-5</c:v>
                </c:pt>
                <c:pt idx="173">
                  <c:v>1.5264940407325421E-5</c:v>
                </c:pt>
                <c:pt idx="174">
                  <c:v>1.7190944338839727E-5</c:v>
                </c:pt>
                <c:pt idx="175">
                  <c:v>1.9352234065794504E-5</c:v>
                </c:pt>
                <c:pt idx="176">
                  <c:v>2.1777427616068933E-5</c:v>
                </c:pt>
                <c:pt idx="177">
                  <c:v>2.4498627226349128E-5</c:v>
                </c:pt>
                <c:pt idx="178">
                  <c:v>2.755184111996564E-5</c:v>
                </c:pt>
                <c:pt idx="179">
                  <c:v>3.0977455962220026E-5</c:v>
                </c:pt>
                <c:pt idx="180">
                  <c:v>3.4820765977233697E-5</c:v>
                </c:pt>
                <c:pt idx="181">
                  <c:v>3.9132565386778611E-5</c:v>
                </c:pt>
                <c:pt idx="182">
                  <c:v>4.3969811577295235E-5</c:v>
                </c:pt>
                <c:pt idx="183">
                  <c:v>4.9396367221375771E-5</c:v>
                </c:pt>
                <c:pt idx="184">
                  <c:v>5.5483830479143161E-5</c:v>
                </c:pt>
                <c:pt idx="185">
                  <c:v>6.2312463387449108E-5</c:v>
                </c:pt>
                <c:pt idx="186">
                  <c:v>6.9972229614087265E-5</c:v>
                </c:pt>
                <c:pt idx="187">
                  <c:v>7.8563953912464508E-5</c:v>
                </c:pt>
                <c:pt idx="188">
                  <c:v>8.8200616859782901E-5</c:v>
                </c:pt>
                <c:pt idx="189">
                  <c:v>9.9008799796623378E-5</c:v>
                </c:pt>
                <c:pt idx="190">
                  <c:v>1.1113029630231121E-4</c:v>
                </c:pt>
                <c:pt idx="191">
                  <c:v>1.247239080283861E-4</c:v>
                </c:pt>
                <c:pt idx="192">
                  <c:v>1.3996744425560738E-4</c:v>
                </c:pt>
                <c:pt idx="193">
                  <c:v>1.5705994611395842E-4</c:v>
                </c:pt>
                <c:pt idx="194">
                  <c:v>1.7622415797557316E-4</c:v>
                </c:pt>
                <c:pt idx="195">
                  <c:v>1.977092700497752E-4</c:v>
                </c:pt>
                <c:pt idx="196">
                  <c:v>2.2179395761325098E-4</c:v>
                </c:pt>
                <c:pt idx="197">
                  <c:v>2.4878974351161319E-4</c:v>
                </c:pt>
                <c:pt idx="198">
                  <c:v>2.7904471146001188E-4</c:v>
                </c:pt>
                <c:pt idx="199">
                  <c:v>3.129475981065196E-4</c:v>
                </c:pt>
                <c:pt idx="200">
                  <c:v>3.5093229161965137E-4</c:v>
                </c:pt>
                <c:pt idx="201">
                  <c:v>3.9348276348938999E-4</c:v>
                </c:pt>
                <c:pt idx="202">
                  <c:v>4.411384580003566E-4</c:v>
                </c:pt>
                <c:pt idx="203">
                  <c:v>4.9450016008830431E-4</c:v>
                </c:pt>
                <c:pt idx="204">
                  <c:v>5.542363565880971E-4</c:v>
                </c:pt>
                <c:pt idx="205">
                  <c:v>6.2109009769050622E-4</c:v>
                </c:pt>
                <c:pt idx="206">
                  <c:v>6.9588635410856392E-4</c:v>
                </c:pt>
                <c:pt idx="207">
                  <c:v>7.795398502571004E-4</c:v>
                </c:pt>
                <c:pt idx="208">
                  <c:v>8.7306333379230802E-4</c:v>
                </c:pt>
                <c:pt idx="209">
                  <c:v>9.7757621613619333E-4</c:v>
                </c:pt>
                <c:pt idx="210">
                  <c:v>1.0943134859997059E-3</c:v>
                </c:pt>
                <c:pt idx="211">
                  <c:v>1.2246347571986129E-3</c:v>
                </c:pt>
                <c:pt idx="212">
                  <c:v>1.3700332619572106E-3</c:v>
                </c:pt>
                <c:pt idx="213">
                  <c:v>1.5321445401701439E-3</c:v>
                </c:pt>
                <c:pt idx="214">
                  <c:v>1.7127545026357858E-3</c:v>
                </c:pt>
                <c:pt idx="215">
                  <c:v>1.9138064612906421E-3</c:v>
                </c:pt>
                <c:pt idx="216">
                  <c:v>2.1374066217169532E-3</c:v>
                </c:pt>
                <c:pt idx="217">
                  <c:v>2.3858274232878771E-3</c:v>
                </c:pt>
                <c:pt idx="218">
                  <c:v>2.6615079921595746E-3</c:v>
                </c:pt>
                <c:pt idx="219">
                  <c:v>2.9670508456092104E-3</c:v>
                </c:pt>
                <c:pt idx="220">
                  <c:v>3.3052138590270101E-3</c:v>
                </c:pt>
                <c:pt idx="221">
                  <c:v>3.6788963883079896E-3</c:v>
                </c:pt>
                <c:pt idx="222">
                  <c:v>4.0911183432409013E-3</c:v>
                </c:pt>
                <c:pt idx="223">
                  <c:v>4.5449909487525631E-3</c:v>
                </c:pt>
                <c:pt idx="224">
                  <c:v>5.0436779319914483E-3</c:v>
                </c:pt>
                <c:pt idx="225">
                  <c:v>5.5903459598988757E-3</c:v>
                </c:pt>
                <c:pt idx="226">
                  <c:v>6.1881033529830633E-3</c:v>
                </c:pt>
                <c:pt idx="227">
                  <c:v>6.8399264464111681E-3</c:v>
                </c:pt>
                <c:pt idx="228">
                  <c:v>7.5485734867426178E-3</c:v>
                </c:pt>
                <c:pt idx="229">
                  <c:v>8.3164866615570553E-3</c:v>
                </c:pt>
                <c:pt idx="230">
                  <c:v>9.1456837655807775E-3</c:v>
                </c:pt>
                <c:pt idx="231">
                  <c:v>1.003764209441468E-2</c:v>
                </c:pt>
                <c:pt idx="232">
                  <c:v>1.0993178379496905E-2</c:v>
                </c:pt>
                <c:pt idx="233">
                  <c:v>1.201232985317038E-2</c:v>
                </c:pt>
                <c:pt idx="234">
                  <c:v>1.3094242739512946E-2</c:v>
                </c:pt>
                <c:pt idx="235">
                  <c:v>1.4237075448580432E-2</c:v>
                </c:pt>
                <c:pt idx="236">
                  <c:v>1.5437924329546222E-2</c:v>
                </c:pt>
                <c:pt idx="237">
                  <c:v>1.6692779831350455E-2</c:v>
                </c:pt>
                <c:pt idx="238">
                  <c:v>1.7996520176734154E-2</c:v>
                </c:pt>
                <c:pt idx="239">
                  <c:v>1.9342948090651967E-2</c:v>
                </c:pt>
                <c:pt idx="240">
                  <c:v>2.0724873749349716E-2</c:v>
                </c:pt>
                <c:pt idx="241">
                  <c:v>2.21342440658919E-2</c:v>
                </c:pt>
                <c:pt idx="242">
                  <c:v>2.3562314961065853E-2</c:v>
                </c:pt>
                <c:pt idx="243">
                  <c:v>2.4999859748481099E-2</c:v>
                </c:pt>
                <c:pt idx="244">
                  <c:v>2.6437403608499083E-2</c:v>
                </c:pt>
                <c:pt idx="245">
                  <c:v>2.7865471745894061E-2</c:v>
                </c:pt>
                <c:pt idx="246">
                  <c:v>2.9274837546158838E-2</c:v>
                </c:pt>
                <c:pt idx="247">
                  <c:v>3.065675704549696E-2</c:v>
                </c:pt>
                <c:pt idx="248">
                  <c:v>3.2003177309767337E-2</c:v>
                </c:pt>
                <c:pt idx="249">
                  <c:v>3.3306908697568263E-2</c:v>
                </c:pt>
                <c:pt idx="250">
                  <c:v>3.4561754136943568E-2</c:v>
                </c:pt>
                <c:pt idx="251">
                  <c:v>3.5762592065332013E-2</c:v>
                </c:pt>
                <c:pt idx="252">
                  <c:v>3.690541314919013E-2</c:v>
                </c:pt>
                <c:pt idx="253">
                  <c:v>3.7987313950110305E-2</c:v>
                </c:pt>
                <c:pt idx="254">
                  <c:v>3.9006453078813633E-2</c:v>
                </c:pt>
                <c:pt idx="255">
                  <c:v>3.9961976943116623E-2</c:v>
                </c:pt>
                <c:pt idx="256">
                  <c:v>4.0853922938553618E-2</c:v>
                </c:pt>
                <c:pt idx="257">
                  <c:v>4.168310793707744E-2</c:v>
                </c:pt>
                <c:pt idx="258">
                  <c:v>4.2451009351330289E-2</c:v>
                </c:pt>
                <c:pt idx="259">
                  <c:v>4.3159645069924021E-2</c:v>
                </c:pt>
                <c:pt idx="260">
                  <c:v>4.3811457352353367E-2</c:v>
                </c:pt>
                <c:pt idx="261">
                  <c:v>4.4409204496928534E-2</c:v>
                </c:pt>
                <c:pt idx="262">
                  <c:v>4.4955862872603253E-2</c:v>
                </c:pt>
                <c:pt idx="263">
                  <c:v>4.5454540818106529E-2</c:v>
                </c:pt>
                <c:pt idx="264">
                  <c:v>4.5908405005474301E-2</c:v>
                </c:pt>
                <c:pt idx="265">
                  <c:v>4.6320619156184933E-2</c:v>
                </c:pt>
                <c:pt idx="266">
                  <c:v>4.6694294480930626E-2</c:v>
                </c:pt>
                <c:pt idx="267">
                  <c:v>4.7032450868687729E-2</c:v>
                </c:pt>
                <c:pt idx="268">
                  <c:v>4.7337987649707092E-2</c:v>
                </c:pt>
                <c:pt idx="269">
                  <c:v>4.761366267040093E-2</c:v>
                </c:pt>
                <c:pt idx="270">
                  <c:v>4.7862078416990569E-2</c:v>
                </c:pt>
                <c:pt idx="271">
                  <c:v>4.8085673983528573E-2</c:v>
                </c:pt>
                <c:pt idx="272">
                  <c:v>4.8286721777062336E-2</c:v>
                </c:pt>
                <c:pt idx="273">
                  <c:v>4.8467327971271776E-2</c:v>
                </c:pt>
                <c:pt idx="274">
                  <c:v>4.8629435847104885E-2</c:v>
                </c:pt>
                <c:pt idx="275">
                  <c:v>4.8774831285644998E-2</c:v>
                </c:pt>
                <c:pt idx="276">
                  <c:v>4.89051497985966E-2</c:v>
                </c:pt>
                <c:pt idx="277">
                  <c:v>4.9021884591682052E-2</c:v>
                </c:pt>
                <c:pt idx="278">
                  <c:v>4.9126395253996938E-2</c:v>
                </c:pt>
                <c:pt idx="279">
                  <c:v>4.9219916751352337E-2</c:v>
                </c:pt>
                <c:pt idx="280">
                  <c:v>4.9303568474087782E-2</c:v>
                </c:pt>
              </c:numCache>
            </c:numRef>
          </c:yVal>
          <c:smooth val="1"/>
        </c:ser>
        <c:axId val="107555840"/>
        <c:axId val="107594880"/>
      </c:scatterChart>
      <c:valAx>
        <c:axId val="1075558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50"/>
                </a:pPr>
                <a:r>
                  <a:rPr lang="en-US" sz="1050"/>
                  <a:t>B_pH</a:t>
                </a:r>
              </a:p>
            </c:rich>
          </c:tx>
          <c:layout>
            <c:manualLayout>
              <c:xMode val="edge"/>
              <c:yMode val="edge"/>
              <c:x val="0.48220890715353831"/>
              <c:y val="7.1314877384794214E-3"/>
            </c:manualLayout>
          </c:layout>
        </c:title>
        <c:numFmt formatCode="0" sourceLinked="0"/>
        <c:majorTickMark val="cross"/>
        <c:minorTickMark val="out"/>
        <c:tickLblPos val="high"/>
        <c:crossAx val="107594880"/>
        <c:crosses val="autoZero"/>
        <c:crossBetween val="midCat"/>
        <c:majorUnit val="1"/>
        <c:minorUnit val="0.5"/>
      </c:valAx>
      <c:valAx>
        <c:axId val="107594880"/>
        <c:scaling>
          <c:logBase val="10"/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050"/>
                </a:pPr>
                <a:r>
                  <a:rPr lang="en-US" sz="1050"/>
                  <a:t>log[…]</a:t>
                </a:r>
                <a:r>
                  <a:rPr lang="en-US" sz="1050" baseline="-25000">
                    <a:latin typeface="Times New Roman"/>
                    <a:cs typeface="Times New Roman"/>
                  </a:rPr>
                  <a:t>↓</a:t>
                </a:r>
                <a:endParaRPr lang="en-US" sz="1050" baseline="-25000"/>
              </a:p>
            </c:rich>
          </c:tx>
          <c:layout>
            <c:manualLayout>
              <c:xMode val="edge"/>
              <c:yMode val="edge"/>
              <c:x val="0"/>
              <c:y val="2.5385640052624496E-2"/>
            </c:manualLayout>
          </c:layout>
        </c:title>
        <c:numFmt formatCode="0.E+00" sourceLinked="0"/>
        <c:tickLblPos val="nextTo"/>
        <c:crossAx val="107555840"/>
        <c:crosses val="autoZero"/>
        <c:crossBetween val="midCat"/>
      </c:valAx>
    </c:plotArea>
    <c:plotVisOnly val="1"/>
  </c:chart>
  <c:spPr>
    <a:ln>
      <a:noFill/>
    </a:ln>
  </c:spPr>
  <c:txPr>
    <a:bodyPr/>
    <a:lstStyle/>
    <a:p>
      <a:pPr>
        <a:defRPr sz="800"/>
      </a:pPr>
      <a:endParaRPr lang="it-IT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194178</xdr:colOff>
      <xdr:row>0</xdr:row>
      <xdr:rowOff>0</xdr:rowOff>
    </xdr:from>
    <xdr:to>
      <xdr:col>34</xdr:col>
      <xdr:colOff>309562</xdr:colOff>
      <xdr:row>34</xdr:row>
      <xdr:rowOff>85726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73603</xdr:colOff>
      <xdr:row>37</xdr:row>
      <xdr:rowOff>2162</xdr:rowOff>
    </xdr:from>
    <xdr:to>
      <xdr:col>23</xdr:col>
      <xdr:colOff>83345</xdr:colOff>
      <xdr:row>64</xdr:row>
      <xdr:rowOff>178593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440531</xdr:colOff>
      <xdr:row>0</xdr:row>
      <xdr:rowOff>95251</xdr:rowOff>
    </xdr:from>
    <xdr:to>
      <xdr:col>23</xdr:col>
      <xdr:colOff>571500</xdr:colOff>
      <xdr:row>34</xdr:row>
      <xdr:rowOff>180977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416719</xdr:colOff>
      <xdr:row>55</xdr:row>
      <xdr:rowOff>95251</xdr:rowOff>
    </xdr:from>
    <xdr:to>
      <xdr:col>19</xdr:col>
      <xdr:colOff>440532</xdr:colOff>
      <xdr:row>57</xdr:row>
      <xdr:rowOff>107157</xdr:rowOff>
    </xdr:to>
    <xdr:sp macro="" textlink="">
      <xdr:nvSpPr>
        <xdr:cNvPr id="5" name="CasellaDiTesto 4"/>
        <xdr:cNvSpPr txBox="1"/>
      </xdr:nvSpPr>
      <xdr:spPr>
        <a:xfrm>
          <a:off x="13073063" y="10572751"/>
          <a:ext cx="1238250" cy="39290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it-IT" sz="1400" b="1"/>
            <a:t>Figure 11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0.45417</cdr:x>
      <cdr:y>0.44741</cdr:y>
    </cdr:from>
    <cdr:to>
      <cdr:x>0.5625</cdr:x>
      <cdr:y>0.50235</cdr:y>
    </cdr:to>
    <cdr:sp macro="" textlink="">
      <cdr:nvSpPr>
        <cdr:cNvPr id="3" name="CasellaDiTesto 2"/>
        <cdr:cNvSpPr txBox="1"/>
      </cdr:nvSpPr>
      <cdr:spPr>
        <a:xfrm xmlns:a="http://schemas.openxmlformats.org/drawingml/2006/main">
          <a:off x="2076450" y="2714626"/>
          <a:ext cx="495300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it-IT" sz="1100"/>
        </a:p>
      </cdr:txBody>
    </cdr:sp>
  </cdr:relSizeAnchor>
  <cdr:relSizeAnchor xmlns:cdr="http://schemas.openxmlformats.org/drawingml/2006/chartDrawing">
    <cdr:from>
      <cdr:x>0.42968</cdr:x>
      <cdr:y>0.66094</cdr:y>
    </cdr:from>
    <cdr:to>
      <cdr:x>0.56351</cdr:x>
      <cdr:y>0.71899</cdr:y>
    </cdr:to>
    <cdr:sp macro="" textlink="">
      <cdr:nvSpPr>
        <cdr:cNvPr id="4" name="CasellaDiTesto 3"/>
        <cdr:cNvSpPr txBox="1"/>
      </cdr:nvSpPr>
      <cdr:spPr>
        <a:xfrm xmlns:a="http://schemas.openxmlformats.org/drawingml/2006/main">
          <a:off x="2484729" y="4337557"/>
          <a:ext cx="773906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it-IT" sz="1400" b="1"/>
            <a:t>Figure 3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0.45417</cdr:x>
      <cdr:y>0.44741</cdr:y>
    </cdr:from>
    <cdr:to>
      <cdr:x>0.5625</cdr:x>
      <cdr:y>0.50235</cdr:y>
    </cdr:to>
    <cdr:sp macro="" textlink="">
      <cdr:nvSpPr>
        <cdr:cNvPr id="3" name="CasellaDiTesto 2"/>
        <cdr:cNvSpPr txBox="1"/>
      </cdr:nvSpPr>
      <cdr:spPr>
        <a:xfrm xmlns:a="http://schemas.openxmlformats.org/drawingml/2006/main">
          <a:off x="2076450" y="2714626"/>
          <a:ext cx="495300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it-IT" sz="1100"/>
        </a:p>
      </cdr:txBody>
    </cdr:sp>
  </cdr:relSizeAnchor>
  <cdr:relSizeAnchor xmlns:cdr="http://schemas.openxmlformats.org/drawingml/2006/chartDrawing">
    <cdr:from>
      <cdr:x>0.375</cdr:x>
      <cdr:y>0.6894</cdr:y>
    </cdr:from>
    <cdr:to>
      <cdr:x>0.585</cdr:x>
      <cdr:y>0.7402</cdr:y>
    </cdr:to>
    <cdr:sp macro="" textlink="">
      <cdr:nvSpPr>
        <cdr:cNvPr id="4" name="CasellaDiTesto 3"/>
        <cdr:cNvSpPr txBox="1"/>
      </cdr:nvSpPr>
      <cdr:spPr>
        <a:xfrm xmlns:a="http://schemas.openxmlformats.org/drawingml/2006/main">
          <a:off x="1785938" y="4524375"/>
          <a:ext cx="1000125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it-IT" sz="1400" b="1"/>
            <a:t>Figure 2</a:t>
          </a:r>
        </a:p>
      </cdr:txBody>
    </cdr:sp>
  </cdr:relSizeAnchor>
</c:userShape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oleObject" Target="../embeddings/oleObject1.bin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3"/>
  <dimension ref="A1"/>
  <sheetViews>
    <sheetView tabSelected="1" topLeftCell="G5" workbookViewId="0">
      <selection activeCell="W21" sqref="W21"/>
    </sheetView>
  </sheetViews>
  <sheetFormatPr defaultRowHeight="15"/>
  <sheetData/>
  <pageMargins left="0.7" right="0.7" top="0.75" bottom="0.75" header="0.3" footer="0.3"/>
  <legacyDrawing r:id="rId1"/>
  <oleObjects>
    <oleObject progId="Visio.Drawing.11" shapeId="2057" r:id="rId2"/>
  </oleObjects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4"/>
  <dimension ref="A1:M285"/>
  <sheetViews>
    <sheetView topLeftCell="G1" zoomScale="80" zoomScaleNormal="80" workbookViewId="0">
      <selection activeCell="N12" sqref="N12"/>
    </sheetView>
  </sheetViews>
  <sheetFormatPr defaultRowHeight="15"/>
  <cols>
    <col min="1" max="1" width="46.7109375" style="32" bestFit="1" customWidth="1"/>
    <col min="2" max="2" width="12" style="2" customWidth="1"/>
    <col min="3" max="10" width="12" style="1" customWidth="1"/>
    <col min="11" max="11" width="17.85546875" style="1" customWidth="1"/>
    <col min="12" max="12" width="23.28515625" style="1" customWidth="1"/>
    <col min="13" max="13" width="26.7109375" style="9" bestFit="1" customWidth="1"/>
    <col min="14" max="16384" width="9.140625" style="1"/>
  </cols>
  <sheetData>
    <row r="1" spans="1:13" s="27" customFormat="1">
      <c r="A1" s="34" t="s">
        <v>48</v>
      </c>
      <c r="B1" s="30" t="s">
        <v>23</v>
      </c>
      <c r="C1" s="28" t="s">
        <v>24</v>
      </c>
      <c r="D1" s="28" t="s">
        <v>25</v>
      </c>
      <c r="E1" s="28" t="s">
        <v>26</v>
      </c>
      <c r="F1" s="28" t="s">
        <v>27</v>
      </c>
      <c r="G1" s="28" t="s">
        <v>28</v>
      </c>
      <c r="H1" s="28" t="s">
        <v>32</v>
      </c>
      <c r="I1" s="28" t="s">
        <v>29</v>
      </c>
      <c r="J1" s="28" t="s">
        <v>30</v>
      </c>
      <c r="K1" s="28" t="s">
        <v>31</v>
      </c>
      <c r="L1" s="28" t="s">
        <v>33</v>
      </c>
      <c r="M1" s="29" t="s">
        <v>51</v>
      </c>
    </row>
    <row r="2" spans="1:13" s="26" customFormat="1" ht="17.25">
      <c r="A2" s="34" t="s">
        <v>38</v>
      </c>
      <c r="B2" s="31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7" t="s">
        <v>16</v>
      </c>
      <c r="H2" s="7" t="s">
        <v>17</v>
      </c>
      <c r="I2" s="7" t="s">
        <v>18</v>
      </c>
      <c r="J2" s="7" t="s">
        <v>19</v>
      </c>
      <c r="K2" s="7" t="s">
        <v>20</v>
      </c>
      <c r="L2" s="7" t="s">
        <v>21</v>
      </c>
      <c r="M2" s="8" t="s">
        <v>22</v>
      </c>
    </row>
    <row r="3" spans="1:13">
      <c r="A3" s="34"/>
      <c r="B3" s="2">
        <v>0</v>
      </c>
      <c r="C3" s="1">
        <f t="shared" ref="C3:C66" si="0">Acid_H(B3)</f>
        <v>1</v>
      </c>
      <c r="D3" s="1">
        <f t="shared" ref="D3:D66" si="1">Base_OH(C3,14)</f>
        <v>1E-14</v>
      </c>
      <c r="E3" s="1">
        <f t="shared" ref="E3:E66" si="2">Acid_HA(C3,0.1,9.25)</f>
        <v>9.9999999943765877E-2</v>
      </c>
      <c r="F3" s="1">
        <f t="shared" ref="F3:F66" si="3">Base_A(C3,0.1,9.25)</f>
        <v>5.623413248741214E-11</v>
      </c>
      <c r="G3" s="1">
        <f t="shared" ref="G3:G66" si="4">Acid_HHHT(C3,0.05,2.15,7.2,12.15)</f>
        <v>4.9648515405996768E-2</v>
      </c>
      <c r="H3" s="1">
        <f t="shared" ref="H3:H66" si="5">Amp_HHT(C3,0.05,2.15,7.2,12.15)</f>
        <v>3.5148457182606344E-4</v>
      </c>
      <c r="I3" s="1">
        <f t="shared" ref="I3:I66" si="6">Amp_HT(C3,0.05,2.15,7.2,12.15)</f>
        <v>2.2177177206513062E-11</v>
      </c>
      <c r="J3" s="1">
        <f t="shared" ref="J3:J66" si="7">Base_T(C3,0.05,2.15,7.2,12.15)</f>
        <v>1.5700239112890901E-23</v>
      </c>
      <c r="K3" s="1">
        <f t="shared" ref="K3:K66" si="8">C3+E3-H3-2*I3-3*J3</f>
        <v>1.0996485153275857</v>
      </c>
      <c r="L3" s="1">
        <f t="shared" ref="L3:L66" si="9">C3+D3+(C3/(C3+10^-9.25))*F3+(C3/(C3+10^-2.15))*H3 +(C3/(C3+10^-7.2))*I3 +(10^-12.15/(C3+10^-12.15))*I3</f>
        <v>1.0003490138221616</v>
      </c>
      <c r="M3" s="9">
        <v>0</v>
      </c>
    </row>
    <row r="4" spans="1:13">
      <c r="A4" s="34" t="s">
        <v>37</v>
      </c>
      <c r="B4" s="2">
        <f t="shared" ref="B4:B67" si="10">pH(B3,0.05,14)</f>
        <v>0.05</v>
      </c>
      <c r="C4" s="1">
        <f t="shared" si="0"/>
        <v>0.89125093813374556</v>
      </c>
      <c r="D4" s="1">
        <f t="shared" si="1"/>
        <v>1.1220184543019633E-14</v>
      </c>
      <c r="E4" s="1">
        <f t="shared" si="2"/>
        <v>9.9999999936904282E-2</v>
      </c>
      <c r="F4" s="1">
        <f t="shared" si="3"/>
        <v>6.3095734408208605E-11</v>
      </c>
      <c r="G4" s="1">
        <f t="shared" si="4"/>
        <v>4.9605965779807831E-2</v>
      </c>
      <c r="H4" s="1">
        <f t="shared" si="5"/>
        <v>3.9403419229667883E-4</v>
      </c>
      <c r="I4" s="1">
        <f t="shared" si="6"/>
        <v>2.7895484533964233E-11</v>
      </c>
      <c r="J4" s="1">
        <f t="shared" si="7"/>
        <v>2.2158170986642288E-23</v>
      </c>
      <c r="K4" s="1">
        <f t="shared" si="8"/>
        <v>0.9908569038225622</v>
      </c>
      <c r="L4" s="1">
        <f t="shared" si="9"/>
        <v>0.89164186715814897</v>
      </c>
      <c r="M4" s="9">
        <f>2.302585*0.05*SUM($L$3:L4)</f>
        <v>0.21782349113410246</v>
      </c>
    </row>
    <row r="5" spans="1:13">
      <c r="A5" s="34" t="s">
        <v>34</v>
      </c>
      <c r="B5" s="2">
        <f t="shared" si="10"/>
        <v>0.1</v>
      </c>
      <c r="C5" s="1">
        <f t="shared" si="0"/>
        <v>0.79432823472428149</v>
      </c>
      <c r="D5" s="1">
        <f t="shared" si="1"/>
        <v>1.2589254117941673E-14</v>
      </c>
      <c r="E5" s="1">
        <f t="shared" si="2"/>
        <v>9.9999999929205441E-2</v>
      </c>
      <c r="F5" s="1">
        <f t="shared" si="3"/>
        <v>7.0794578388295086E-11</v>
      </c>
      <c r="G5" s="1">
        <f t="shared" si="4"/>
        <v>4.9558311052734665E-2</v>
      </c>
      <c r="H5" s="1">
        <f t="shared" si="5"/>
        <v>4.4168891218073755E-4</v>
      </c>
      <c r="I5" s="1">
        <f t="shared" si="6"/>
        <v>3.5084597390981328E-11</v>
      </c>
      <c r="J5" s="1">
        <f t="shared" si="7"/>
        <v>3.1269180338756846E-23</v>
      </c>
      <c r="K5" s="1">
        <f t="shared" si="8"/>
        <v>0.8938865456711369</v>
      </c>
      <c r="L5" s="1">
        <f t="shared" si="9"/>
        <v>0.79476602196044832</v>
      </c>
      <c r="M5" s="9">
        <f>2.302585*0.05*SUM($L$3:L5)</f>
        <v>0.30932430716789244</v>
      </c>
    </row>
    <row r="6" spans="1:13" ht="15.75">
      <c r="A6" s="35" t="s">
        <v>35</v>
      </c>
      <c r="B6" s="2">
        <f t="shared" si="10"/>
        <v>0.15000000000000002</v>
      </c>
      <c r="C6" s="1">
        <f t="shared" si="0"/>
        <v>0.70794578438413791</v>
      </c>
      <c r="D6" s="1">
        <f t="shared" si="1"/>
        <v>1.4125375446227543E-14</v>
      </c>
      <c r="E6" s="1">
        <f t="shared" si="2"/>
        <v>9.9999999920567184E-2</v>
      </c>
      <c r="F6" s="1">
        <f t="shared" si="3"/>
        <v>7.9432823409332431E-11</v>
      </c>
      <c r="G6" s="1">
        <f t="shared" si="4"/>
        <v>4.9504950451365021E-2</v>
      </c>
      <c r="H6" s="1">
        <f t="shared" si="5"/>
        <v>4.9504950451365016E-4</v>
      </c>
      <c r="I6" s="1">
        <f t="shared" si="6"/>
        <v>4.4121333532043648E-11</v>
      </c>
      <c r="J6" s="1">
        <f t="shared" si="7"/>
        <v>4.4121333532043617E-23</v>
      </c>
      <c r="K6" s="1">
        <f t="shared" si="8"/>
        <v>0.80745073471194884</v>
      </c>
      <c r="L6" s="1">
        <f t="shared" si="9"/>
        <v>0.70843593253197712</v>
      </c>
      <c r="M6" s="9">
        <f>2.302585*0.05*SUM($L$3:L6)</f>
        <v>0.39088600475334956</v>
      </c>
    </row>
    <row r="7" spans="1:13">
      <c r="A7" s="34" t="s">
        <v>36</v>
      </c>
      <c r="B7" s="2">
        <f t="shared" si="10"/>
        <v>0.2</v>
      </c>
      <c r="C7" s="1">
        <f t="shared" si="0"/>
        <v>0.63095734448019325</v>
      </c>
      <c r="D7" s="1">
        <f t="shared" si="1"/>
        <v>1.5848931924611135E-14</v>
      </c>
      <c r="E7" s="1">
        <f t="shared" si="2"/>
        <v>9.9999999910874923E-2</v>
      </c>
      <c r="F7" s="1">
        <f t="shared" si="3"/>
        <v>8.9125093733941742E-11</v>
      </c>
      <c r="G7" s="1">
        <f t="shared" si="4"/>
        <v>4.9445215501821745E-2</v>
      </c>
      <c r="H7" s="1">
        <f t="shared" si="5"/>
        <v>5.5478444269981529E-4</v>
      </c>
      <c r="I7" s="1">
        <f t="shared" si="6"/>
        <v>5.5478444269981501E-11</v>
      </c>
      <c r="J7" s="1">
        <f t="shared" si="7"/>
        <v>6.2247838286882205E-23</v>
      </c>
      <c r="K7" s="1">
        <f t="shared" si="8"/>
        <v>0.73040255983741142</v>
      </c>
      <c r="L7" s="1">
        <f t="shared" si="9"/>
        <v>0.63150597335194836</v>
      </c>
      <c r="M7" s="9">
        <f>2.302585*0.05*SUM($L$3:L7)</f>
        <v>0.46359081383587936</v>
      </c>
    </row>
    <row r="8" spans="1:13">
      <c r="A8" s="34"/>
      <c r="B8" s="2">
        <f t="shared" si="10"/>
        <v>0.25</v>
      </c>
      <c r="C8" s="1">
        <f t="shared" si="0"/>
        <v>0.56234132519034907</v>
      </c>
      <c r="D8" s="1">
        <f t="shared" si="1"/>
        <v>1.7782794100389227E-14</v>
      </c>
      <c r="E8" s="1">
        <f t="shared" si="2"/>
        <v>9.9999999900000011E-2</v>
      </c>
      <c r="F8" s="1">
        <f t="shared" si="3"/>
        <v>9.999999990000002E-11</v>
      </c>
      <c r="G8" s="1">
        <f t="shared" si="4"/>
        <v>4.937836316839625E-2</v>
      </c>
      <c r="H8" s="1">
        <f t="shared" si="5"/>
        <v>6.2163676185495202E-4</v>
      </c>
      <c r="I8" s="1">
        <f t="shared" si="6"/>
        <v>6.9748791867377078E-11</v>
      </c>
      <c r="J8" s="1">
        <f t="shared" si="7"/>
        <v>8.7808526523783282E-23</v>
      </c>
      <c r="K8" s="1">
        <f t="shared" si="8"/>
        <v>0.6617196881889964</v>
      </c>
      <c r="L8" s="1">
        <f t="shared" si="9"/>
        <v>0.56295523347668597</v>
      </c>
      <c r="M8" s="9">
        <f>2.302585*0.05*SUM($L$3:L8)</f>
        <v>0.52840342764962511</v>
      </c>
    </row>
    <row r="9" spans="1:13">
      <c r="A9" s="34" t="s">
        <v>39</v>
      </c>
      <c r="B9" s="2">
        <f t="shared" si="10"/>
        <v>0.3</v>
      </c>
      <c r="C9" s="1">
        <f t="shared" si="0"/>
        <v>0.50118723362727224</v>
      </c>
      <c r="D9" s="1">
        <f t="shared" si="1"/>
        <v>1.9952623149688797E-14</v>
      </c>
      <c r="E9" s="1">
        <f t="shared" si="2"/>
        <v>9.9999999887798174E-2</v>
      </c>
      <c r="F9" s="1">
        <f t="shared" si="3"/>
        <v>1.1220184530430382E-10</v>
      </c>
      <c r="G9" s="1">
        <f t="shared" si="4"/>
        <v>4.9303568496473008E-2</v>
      </c>
      <c r="H9" s="1">
        <f t="shared" si="5"/>
        <v>6.9643141585147778E-4</v>
      </c>
      <c r="I9" s="1">
        <f t="shared" si="6"/>
        <v>8.7675520698721622E-11</v>
      </c>
      <c r="J9" s="1">
        <f t="shared" si="7"/>
        <v>1.2384496473129361E-22</v>
      </c>
      <c r="K9" s="1">
        <f t="shared" si="8"/>
        <v>0.60049080192386783</v>
      </c>
      <c r="L9" s="1">
        <f t="shared" si="9"/>
        <v>0.50187396490866432</v>
      </c>
      <c r="M9" s="9">
        <f>2.302585*0.05*SUM($L$3:L9)</f>
        <v>0.58618380082408583</v>
      </c>
    </row>
    <row r="10" spans="1:13">
      <c r="A10" s="34" t="s">
        <v>40</v>
      </c>
      <c r="B10" s="2">
        <f t="shared" si="10"/>
        <v>0.35</v>
      </c>
      <c r="C10" s="1">
        <f t="shared" si="0"/>
        <v>0.44668359215096315</v>
      </c>
      <c r="D10" s="1">
        <f t="shared" si="1"/>
        <v>2.2387211385683396E-14</v>
      </c>
      <c r="E10" s="1">
        <f t="shared" si="2"/>
        <v>9.9999999874107459E-2</v>
      </c>
      <c r="F10" s="1">
        <f t="shared" si="3"/>
        <v>1.2589254102092739E-10</v>
      </c>
      <c r="G10" s="1">
        <f t="shared" si="4"/>
        <v>4.9219916779437996E-2</v>
      </c>
      <c r="H10" s="1">
        <f t="shared" si="5"/>
        <v>7.8008311037233821E-4</v>
      </c>
      <c r="I10" s="1">
        <f t="shared" si="6"/>
        <v>1.1018966813270231E-10</v>
      </c>
      <c r="J10" s="1">
        <f t="shared" si="7"/>
        <v>1.7463885490306906E-22</v>
      </c>
      <c r="K10" s="1">
        <f t="shared" si="8"/>
        <v>0.54590350869431881</v>
      </c>
      <c r="L10" s="1">
        <f t="shared" si="9"/>
        <v>0.44745150490423141</v>
      </c>
      <c r="M10" s="9">
        <f>2.302585*0.05*SUM($L$3:L10)</f>
        <v>0.63769855699508138</v>
      </c>
    </row>
    <row r="11" spans="1:13">
      <c r="A11" s="34" t="s">
        <v>49</v>
      </c>
      <c r="B11" s="2">
        <f t="shared" si="10"/>
        <v>0.39999999999999997</v>
      </c>
      <c r="C11" s="1">
        <f t="shared" si="0"/>
        <v>0.39810717055349726</v>
      </c>
      <c r="D11" s="1">
        <f t="shared" si="1"/>
        <v>2.5118864315095801E-14</v>
      </c>
      <c r="E11" s="1">
        <f t="shared" si="2"/>
        <v>9.9999999858746247E-2</v>
      </c>
      <c r="F11" s="1">
        <f t="shared" si="3"/>
        <v>1.412537542627492E-10</v>
      </c>
      <c r="G11" s="1">
        <f t="shared" si="4"/>
        <v>4.912639528922047E-2</v>
      </c>
      <c r="H11" s="1">
        <f t="shared" si="5"/>
        <v>8.7360457232253913E-4</v>
      </c>
      <c r="I11" s="1">
        <f t="shared" si="6"/>
        <v>1.3845699395768939E-10</v>
      </c>
      <c r="J11" s="1">
        <f t="shared" si="7"/>
        <v>2.4621522153084238E-22</v>
      </c>
      <c r="K11" s="1">
        <f t="shared" si="8"/>
        <v>0.49723356556300696</v>
      </c>
      <c r="L11" s="1">
        <f t="shared" si="9"/>
        <v>0.39896551170653771</v>
      </c>
      <c r="M11" s="9">
        <f>2.302585*0.05*SUM($L$3:L11)</f>
        <v>0.68363115713372125</v>
      </c>
    </row>
    <row r="12" spans="1:13">
      <c r="A12" s="34" t="s">
        <v>50</v>
      </c>
      <c r="B12" s="2">
        <f t="shared" si="10"/>
        <v>0.44999999999999996</v>
      </c>
      <c r="C12" s="1">
        <f t="shared" si="0"/>
        <v>0.35481338923357547</v>
      </c>
      <c r="D12" s="1">
        <f t="shared" si="1"/>
        <v>2.8183829312644536E-14</v>
      </c>
      <c r="E12" s="1">
        <f t="shared" si="2"/>
        <v>9.9999999841510687E-2</v>
      </c>
      <c r="F12" s="1">
        <f t="shared" si="3"/>
        <v>1.5848931899492273E-10</v>
      </c>
      <c r="G12" s="1">
        <f t="shared" si="4"/>
        <v>4.9021884635837405E-2</v>
      </c>
      <c r="H12" s="1">
        <f t="shared" si="5"/>
        <v>9.7811519022638314E-4</v>
      </c>
      <c r="I12" s="1">
        <f t="shared" si="6"/>
        <v>1.7393621034258806E-10</v>
      </c>
      <c r="J12" s="1">
        <f t="shared" si="7"/>
        <v>3.4704836570506593E-22</v>
      </c>
      <c r="K12" s="1">
        <f t="shared" si="8"/>
        <v>0.45383527353698738</v>
      </c>
      <c r="L12" s="1">
        <f t="shared" si="9"/>
        <v>0.35577237056968197</v>
      </c>
      <c r="M12" s="9">
        <f>2.302585*0.05*SUM($L$3:L12)</f>
        <v>0.72459096332813078</v>
      </c>
    </row>
    <row r="13" spans="1:13">
      <c r="A13" s="36"/>
      <c r="B13" s="2">
        <f t="shared" si="10"/>
        <v>0.49999999999999994</v>
      </c>
      <c r="C13" s="1">
        <f t="shared" si="0"/>
        <v>0.316227766016838</v>
      </c>
      <c r="D13" s="1">
        <f t="shared" si="1"/>
        <v>3.1622776601683789E-14</v>
      </c>
      <c r="E13" s="1">
        <f t="shared" si="2"/>
        <v>9.9999999822172059E-2</v>
      </c>
      <c r="F13" s="1">
        <f t="shared" si="3"/>
        <v>1.778279406876645E-10</v>
      </c>
      <c r="G13" s="1">
        <f t="shared" si="4"/>
        <v>4.8905149853920492E-2</v>
      </c>
      <c r="H13" s="1">
        <f t="shared" si="5"/>
        <v>1.0948499276282413E-3</v>
      </c>
      <c r="I13" s="1">
        <f t="shared" si="6"/>
        <v>2.1845128011430335E-10</v>
      </c>
      <c r="J13" s="1">
        <f t="shared" si="7"/>
        <v>4.8905149853920402E-22</v>
      </c>
      <c r="K13" s="1">
        <f t="shared" si="8"/>
        <v>0.41513291547447922</v>
      </c>
      <c r="L13" s="1">
        <f t="shared" si="9"/>
        <v>0.31729864241339178</v>
      </c>
      <c r="M13" s="9">
        <f>2.302585*0.05*SUM($L$3:L13)</f>
        <v>0.76112131805520278</v>
      </c>
    </row>
    <row r="14" spans="1:13">
      <c r="A14" s="34" t="s">
        <v>47</v>
      </c>
      <c r="B14" s="2">
        <f t="shared" si="10"/>
        <v>0.54999999999999993</v>
      </c>
      <c r="C14" s="1">
        <f t="shared" si="0"/>
        <v>0.28183829312644543</v>
      </c>
      <c r="D14" s="1">
        <f t="shared" si="1"/>
        <v>3.548133892335754E-14</v>
      </c>
      <c r="E14" s="1">
        <f t="shared" si="2"/>
        <v>9.9999999800473763E-2</v>
      </c>
      <c r="F14" s="1">
        <f t="shared" si="3"/>
        <v>1.9952623109878078E-10</v>
      </c>
      <c r="G14" s="1">
        <f t="shared" si="4"/>
        <v>4.8774831354922984E-2</v>
      </c>
      <c r="H14" s="1">
        <f t="shared" si="5"/>
        <v>1.2251683707959909E-3</v>
      </c>
      <c r="I14" s="1">
        <f t="shared" si="6"/>
        <v>2.7428103300063163E-10</v>
      </c>
      <c r="J14" s="1">
        <f t="shared" si="7"/>
        <v>6.8896280521471744E-22</v>
      </c>
      <c r="K14" s="1">
        <f t="shared" si="8"/>
        <v>0.38061312400756109</v>
      </c>
      <c r="L14" s="1">
        <f t="shared" si="9"/>
        <v>0.28303344122018342</v>
      </c>
      <c r="M14" s="9">
        <f>2.302585*0.05*SUM($L$3:L14)</f>
        <v>0.79370674586780166</v>
      </c>
    </row>
    <row r="15" spans="1:13">
      <c r="A15" s="37" t="s">
        <v>41</v>
      </c>
      <c r="B15" s="2">
        <f t="shared" si="10"/>
        <v>0.6</v>
      </c>
      <c r="C15" s="1">
        <f t="shared" si="0"/>
        <v>0.25118864315095801</v>
      </c>
      <c r="D15" s="1">
        <f t="shared" si="1"/>
        <v>3.9810717055349725E-14</v>
      </c>
      <c r="E15" s="1">
        <f t="shared" si="2"/>
        <v>9.999999977612789E-2</v>
      </c>
      <c r="F15" s="1">
        <f t="shared" si="3"/>
        <v>2.2387211335564674E-10</v>
      </c>
      <c r="G15" s="1">
        <f t="shared" si="4"/>
        <v>4.8629435933801514E-2</v>
      </c>
      <c r="H15" s="1">
        <f t="shared" si="5"/>
        <v>1.3705637219284452E-3</v>
      </c>
      <c r="I15" s="1">
        <f t="shared" si="6"/>
        <v>3.4427004166313292E-10</v>
      </c>
      <c r="J15" s="1">
        <f t="shared" si="7"/>
        <v>9.7028480916907547E-22</v>
      </c>
      <c r="K15" s="1">
        <f t="shared" si="8"/>
        <v>0.34981807851661739</v>
      </c>
      <c r="L15" s="1">
        <f t="shared" si="9"/>
        <v>0.25252163854249227</v>
      </c>
      <c r="M15" s="9">
        <f>2.302585*0.05*SUM($L$3:L15)</f>
        <v>0.82277937272196988</v>
      </c>
    </row>
    <row r="16" spans="1:13">
      <c r="B16" s="2">
        <f t="shared" si="10"/>
        <v>0.65</v>
      </c>
      <c r="C16" s="1">
        <f t="shared" si="0"/>
        <v>0.22387211385683395</v>
      </c>
      <c r="D16" s="1">
        <f t="shared" si="1"/>
        <v>4.4668359215096317E-14</v>
      </c>
      <c r="E16" s="1">
        <f t="shared" si="2"/>
        <v>9.9999999748811366E-2</v>
      </c>
      <c r="F16" s="1">
        <f t="shared" si="3"/>
        <v>2.511886425200007E-10</v>
      </c>
      <c r="G16" s="1">
        <f t="shared" si="4"/>
        <v>4.8467328079689939E-2</v>
      </c>
      <c r="H16" s="1">
        <f t="shared" si="5"/>
        <v>1.5326714883445514E-3</v>
      </c>
      <c r="I16" s="1">
        <f t="shared" si="6"/>
        <v>4.3196551619859679E-10</v>
      </c>
      <c r="J16" s="1">
        <f t="shared" si="7"/>
        <v>1.3659949018379239E-21</v>
      </c>
      <c r="K16" s="1">
        <f t="shared" si="8"/>
        <v>0.32233944125336972</v>
      </c>
      <c r="L16" s="1">
        <f t="shared" si="9"/>
        <v>0.22535780439014763</v>
      </c>
      <c r="M16" s="9">
        <f>2.302585*0.05*SUM($L$3:L16)</f>
        <v>0.84872464772305423</v>
      </c>
    </row>
    <row r="17" spans="1:13">
      <c r="B17" s="2">
        <f t="shared" si="10"/>
        <v>0.70000000000000007</v>
      </c>
      <c r="C17" s="1">
        <f t="shared" si="0"/>
        <v>0.19952623149688792</v>
      </c>
      <c r="D17" s="1">
        <f t="shared" si="1"/>
        <v>5.0118723362727239E-14</v>
      </c>
      <c r="E17" s="1">
        <f t="shared" si="2"/>
        <v>9.9999999718161717E-2</v>
      </c>
      <c r="F17" s="1">
        <f t="shared" si="3"/>
        <v>2.8183829233211726E-10</v>
      </c>
      <c r="G17" s="1">
        <f t="shared" si="4"/>
        <v>4.8286721912537411E-2</v>
      </c>
      <c r="H17" s="1">
        <f t="shared" si="5"/>
        <v>1.7132775456766558E-3</v>
      </c>
      <c r="I17" s="1">
        <f t="shared" si="6"/>
        <v>5.4178593083613982E-10</v>
      </c>
      <c r="J17" s="1">
        <f t="shared" si="7"/>
        <v>1.9223290235903818E-21</v>
      </c>
      <c r="K17" s="1">
        <f t="shared" si="8"/>
        <v>0.29781295258580115</v>
      </c>
      <c r="L17" s="1">
        <f t="shared" si="9"/>
        <v>0.20118080346663222</v>
      </c>
      <c r="M17" s="9">
        <f>2.302585*0.05*SUM($L$3:L17)</f>
        <v>0.87188644274056493</v>
      </c>
    </row>
    <row r="18" spans="1:13">
      <c r="B18" s="2">
        <f t="shared" si="10"/>
        <v>0.75000000000000011</v>
      </c>
      <c r="C18" s="1">
        <f t="shared" si="0"/>
        <v>0.17782794100389224</v>
      </c>
      <c r="D18" s="1">
        <f t="shared" si="1"/>
        <v>5.6234132519034925E-14</v>
      </c>
      <c r="E18" s="1">
        <f t="shared" si="2"/>
        <v>9.9999999683772253E-2</v>
      </c>
      <c r="F18" s="1">
        <f t="shared" si="3"/>
        <v>3.1622776501683806E-10</v>
      </c>
      <c r="G18" s="1">
        <f t="shared" si="4"/>
        <v>4.8085674152664341E-2</v>
      </c>
      <c r="H18" s="1">
        <f t="shared" si="5"/>
        <v>1.9143251681074645E-3</v>
      </c>
      <c r="I18" s="1">
        <f t="shared" si="6"/>
        <v>6.7922820099134338E-10</v>
      </c>
      <c r="J18" s="1">
        <f t="shared" si="7"/>
        <v>2.7040561725680574E-21</v>
      </c>
      <c r="K18" s="1">
        <f t="shared" si="8"/>
        <v>0.27591361416110061</v>
      </c>
      <c r="L18" s="1">
        <f t="shared" si="9"/>
        <v>0.179668974349531</v>
      </c>
      <c r="M18" s="9">
        <f>2.302585*0.05*SUM($L$3:L18)</f>
        <v>0.89257159700569577</v>
      </c>
    </row>
    <row r="19" spans="1:13">
      <c r="B19" s="2">
        <f t="shared" si="10"/>
        <v>0.80000000000000016</v>
      </c>
      <c r="C19" s="1">
        <f t="shared" si="0"/>
        <v>0.15848931924611129</v>
      </c>
      <c r="D19" s="1">
        <f t="shared" si="1"/>
        <v>6.3095734448019354E-14</v>
      </c>
      <c r="E19" s="1">
        <f t="shared" si="2"/>
        <v>9.9999999645186632E-2</v>
      </c>
      <c r="F19" s="1">
        <f t="shared" si="3"/>
        <v>3.5481338797465028E-10</v>
      </c>
      <c r="G19" s="1">
        <f t="shared" si="4"/>
        <v>4.786207862794431E-2</v>
      </c>
      <c r="H19" s="1">
        <f t="shared" si="5"/>
        <v>2.1379205209342013E-3</v>
      </c>
      <c r="I19" s="1">
        <f t="shared" si="6"/>
        <v>8.5112148945737383E-10</v>
      </c>
      <c r="J19" s="1">
        <f t="shared" si="7"/>
        <v>3.8018200426769766E-21</v>
      </c>
      <c r="K19" s="1">
        <f t="shared" si="8"/>
        <v>0.25635139666812073</v>
      </c>
      <c r="L19" s="1">
        <f t="shared" si="9"/>
        <v>0.16053582688841037</v>
      </c>
      <c r="M19" s="9">
        <f>2.302585*0.05*SUM($L$3:L19)</f>
        <v>0.91105396635348823</v>
      </c>
    </row>
    <row r="20" spans="1:13">
      <c r="B20" s="2">
        <f t="shared" si="10"/>
        <v>0.8500000000000002</v>
      </c>
      <c r="C20" s="1">
        <f t="shared" si="0"/>
        <v>0.14125375446227537</v>
      </c>
      <c r="D20" s="1">
        <f t="shared" si="1"/>
        <v>7.0794578438413818E-14</v>
      </c>
      <c r="E20" s="1">
        <f t="shared" si="2"/>
        <v>9.9999999601892847E-2</v>
      </c>
      <c r="F20" s="1">
        <f t="shared" si="3"/>
        <v>3.981071689686043E-10</v>
      </c>
      <c r="G20" s="1">
        <f t="shared" si="4"/>
        <v>4.7613662933226358E-2</v>
      </c>
      <c r="H20" s="1">
        <f t="shared" si="5"/>
        <v>2.3863360008365125E-3</v>
      </c>
      <c r="I20" s="1">
        <f t="shared" si="6"/>
        <v>1.0659371369328172E-9</v>
      </c>
      <c r="J20" s="1">
        <f t="shared" si="7"/>
        <v>5.342340848799334E-21</v>
      </c>
      <c r="K20" s="1">
        <f t="shared" si="8"/>
        <v>0.23886741593145744</v>
      </c>
      <c r="L20" s="1">
        <f t="shared" si="9"/>
        <v>0.14352619993462071</v>
      </c>
      <c r="M20" s="9">
        <f>2.302585*0.05*SUM($L$3:L20)</f>
        <v>0.92757803010731121</v>
      </c>
    </row>
    <row r="21" spans="1:13">
      <c r="B21" s="2">
        <f t="shared" si="10"/>
        <v>0.90000000000000024</v>
      </c>
      <c r="C21" s="1">
        <f t="shared" si="0"/>
        <v>0.12589254117941664</v>
      </c>
      <c r="D21" s="1">
        <f t="shared" si="1"/>
        <v>7.9432823472428196E-14</v>
      </c>
      <c r="E21" s="1">
        <f t="shared" si="2"/>
        <v>9.9999999553316427E-2</v>
      </c>
      <c r="F21" s="1">
        <f t="shared" si="3"/>
        <v>4.4668359015570116E-10</v>
      </c>
      <c r="G21" s="1">
        <f t="shared" si="4"/>
        <v>4.733798797676439E-2</v>
      </c>
      <c r="H21" s="1">
        <f t="shared" si="5"/>
        <v>2.6620106890698522E-3</v>
      </c>
      <c r="I21" s="1">
        <f t="shared" si="6"/>
        <v>1.3341657731411482E-9</v>
      </c>
      <c r="J21" s="1">
        <f t="shared" si="7"/>
        <v>7.502565488917998E-21</v>
      </c>
      <c r="K21" s="1">
        <f t="shared" si="8"/>
        <v>0.22323052737533167</v>
      </c>
      <c r="L21" s="1">
        <f t="shared" si="9"/>
        <v>0.12841282762745845</v>
      </c>
      <c r="M21" s="9">
        <f>2.302585*0.05*SUM($L$3:L21)</f>
        <v>0.9423621026424398</v>
      </c>
    </row>
    <row r="22" spans="1:13">
      <c r="B22" s="2">
        <f t="shared" si="10"/>
        <v>0.95000000000000029</v>
      </c>
      <c r="C22" s="1">
        <f t="shared" si="0"/>
        <v>0.11220184543019628</v>
      </c>
      <c r="D22" s="1">
        <f t="shared" si="1"/>
        <v>8.9125093813374601E-14</v>
      </c>
      <c r="E22" s="1">
        <f t="shared" si="2"/>
        <v>9.9999999498812775E-2</v>
      </c>
      <c r="F22" s="1">
        <f t="shared" si="3"/>
        <v>5.0118723111538623E-10</v>
      </c>
      <c r="G22" s="1">
        <f t="shared" si="4"/>
        <v>4.7032451275130609E-2</v>
      </c>
      <c r="H22" s="1">
        <f t="shared" si="5"/>
        <v>2.9675470560950514E-3</v>
      </c>
      <c r="I22" s="1">
        <f t="shared" si="6"/>
        <v>1.6687743440892105E-9</v>
      </c>
      <c r="J22" s="1">
        <f t="shared" si="7"/>
        <v>1.0529254286832043E-20</v>
      </c>
      <c r="K22" s="1">
        <f t="shared" si="8"/>
        <v>0.20923429453536532</v>
      </c>
      <c r="L22" s="1">
        <f t="shared" si="9"/>
        <v>0.11499326793986001</v>
      </c>
      <c r="M22" s="9">
        <f>2.302585*0.05*SUM($L$3:L22)</f>
        <v>0.955601191335405</v>
      </c>
    </row>
    <row r="23" spans="1:13" s="11" customFormat="1">
      <c r="A23" s="32"/>
      <c r="B23" s="10">
        <f t="shared" si="10"/>
        <v>1.0000000000000002</v>
      </c>
      <c r="C23" s="11">
        <f t="shared" si="0"/>
        <v>9.999999999999995E-2</v>
      </c>
      <c r="D23" s="11">
        <f t="shared" si="1"/>
        <v>1.0000000000000005E-13</v>
      </c>
      <c r="E23" s="11">
        <f t="shared" si="2"/>
        <v>9.9999999437658693E-2</v>
      </c>
      <c r="F23" s="11">
        <f t="shared" si="3"/>
        <v>5.6234132202807174E-10</v>
      </c>
      <c r="G23" s="11">
        <f t="shared" si="4"/>
        <v>4.6694294985280577E-2</v>
      </c>
      <c r="H23" s="11">
        <f t="shared" si="5"/>
        <v>3.3057029289618798E-3</v>
      </c>
      <c r="I23" s="11">
        <f t="shared" si="6"/>
        <v>2.0857575416981847E-9</v>
      </c>
      <c r="J23" s="11">
        <f t="shared" si="7"/>
        <v>1.4766032588926521E-20</v>
      </c>
      <c r="K23" s="11">
        <f t="shared" si="8"/>
        <v>0.19669429233718169</v>
      </c>
      <c r="L23" s="11">
        <f t="shared" si="9"/>
        <v>0.10308715213095143</v>
      </c>
      <c r="M23" s="12">
        <f>2.302585*0.05*SUM($L$3:L23)</f>
        <v>0.96746953784487744</v>
      </c>
    </row>
    <row r="24" spans="1:13">
      <c r="B24" s="2">
        <f t="shared" si="10"/>
        <v>1.0500000000000003</v>
      </c>
      <c r="C24" s="1">
        <f t="shared" si="0"/>
        <v>8.9125093813374495E-2</v>
      </c>
      <c r="D24" s="1">
        <f t="shared" si="1"/>
        <v>1.1220184543019642E-13</v>
      </c>
      <c r="E24" s="1">
        <f t="shared" si="2"/>
        <v>9.9999999369042664E-2</v>
      </c>
      <c r="F24" s="1">
        <f t="shared" si="3"/>
        <v>6.3095734049912202E-10</v>
      </c>
      <c r="G24" s="1">
        <f t="shared" si="4"/>
        <v>4.6320619781002312E-2</v>
      </c>
      <c r="H24" s="1">
        <f t="shared" si="5"/>
        <v>3.679377614197823E-3</v>
      </c>
      <c r="I24" s="1">
        <f t="shared" si="6"/>
        <v>2.6047998711287165E-9</v>
      </c>
      <c r="J24" s="1">
        <f t="shared" si="7"/>
        <v>2.069066083443709E-20</v>
      </c>
      <c r="K24" s="1">
        <f t="shared" si="8"/>
        <v>0.18544571035861959</v>
      </c>
      <c r="L24" s="1">
        <f t="shared" si="9"/>
        <v>9.2533718256777364E-2</v>
      </c>
      <c r="M24" s="9">
        <f>2.302585*0.05*SUM($L$3:L24)</f>
        <v>0.97812287542749154</v>
      </c>
    </row>
    <row r="25" spans="1:13">
      <c r="B25" s="2">
        <f t="shared" si="10"/>
        <v>1.1000000000000003</v>
      </c>
      <c r="C25" s="1">
        <f t="shared" si="0"/>
        <v>7.9432823472428096E-2</v>
      </c>
      <c r="D25" s="1">
        <f t="shared" si="1"/>
        <v>1.2589254117941681E-13</v>
      </c>
      <c r="E25" s="1">
        <f t="shared" si="2"/>
        <v>9.999999929205422E-2</v>
      </c>
      <c r="F25" s="1">
        <f t="shared" si="3"/>
        <v>7.0794577937226612E-10</v>
      </c>
      <c r="G25" s="1">
        <f t="shared" si="4"/>
        <v>4.5908405778135021E-2</v>
      </c>
      <c r="H25" s="1">
        <f t="shared" si="5"/>
        <v>4.0915909717987543E-3</v>
      </c>
      <c r="I25" s="1">
        <f t="shared" si="6"/>
        <v>3.2500662338427119E-9</v>
      </c>
      <c r="J25" s="1">
        <f t="shared" si="7"/>
        <v>2.8966245799091264E-20</v>
      </c>
      <c r="K25" s="1">
        <f t="shared" si="8"/>
        <v>0.17534122529255108</v>
      </c>
      <c r="L25" s="1">
        <f t="shared" si="9"/>
        <v>8.3189596046988168E-2</v>
      </c>
      <c r="M25" s="9">
        <f>2.302585*0.05*SUM($L$3:L25)</f>
        <v>0.98770043122818429</v>
      </c>
    </row>
    <row r="26" spans="1:13">
      <c r="B26" s="2">
        <f t="shared" si="10"/>
        <v>1.1500000000000004</v>
      </c>
      <c r="C26" s="1">
        <f t="shared" si="0"/>
        <v>7.0794578438413733E-2</v>
      </c>
      <c r="D26" s="1">
        <f t="shared" si="1"/>
        <v>1.4125375446227554E-13</v>
      </c>
      <c r="E26" s="1">
        <f t="shared" si="2"/>
        <v>9.9999999205671777E-2</v>
      </c>
      <c r="F26" s="1">
        <f t="shared" si="3"/>
        <v>7.9432822841470883E-10</v>
      </c>
      <c r="G26" s="1">
        <f t="shared" si="4"/>
        <v>4.5454541771690636E-2</v>
      </c>
      <c r="H26" s="1">
        <f t="shared" si="5"/>
        <v>4.5454541771690676E-3</v>
      </c>
      <c r="I26" s="1">
        <f t="shared" si="6"/>
        <v>4.0511402996458859E-9</v>
      </c>
      <c r="J26" s="1">
        <f t="shared" si="7"/>
        <v>4.0511402996458862E-20</v>
      </c>
      <c r="K26" s="1">
        <f t="shared" si="8"/>
        <v>0.16624911536463585</v>
      </c>
      <c r="L26" s="1">
        <f t="shared" si="9"/>
        <v>7.4926814354173601E-2</v>
      </c>
      <c r="M26" s="9">
        <f>2.302585*0.05*SUM($L$3:L26)</f>
        <v>0.99632669916966954</v>
      </c>
    </row>
    <row r="27" spans="1:13">
      <c r="B27" s="2">
        <f t="shared" si="10"/>
        <v>1.2000000000000004</v>
      </c>
      <c r="C27" s="1">
        <f t="shared" si="0"/>
        <v>6.3095734448019261E-2</v>
      </c>
      <c r="D27" s="1">
        <f t="shared" si="1"/>
        <v>1.5848931924611152E-13</v>
      </c>
      <c r="E27" s="1">
        <f t="shared" si="2"/>
        <v>9.9999999108749071E-2</v>
      </c>
      <c r="F27" s="1">
        <f t="shared" si="3"/>
        <v>8.9125093019046424E-10</v>
      </c>
      <c r="G27" s="1">
        <f t="shared" si="4"/>
        <v>4.4955864046898109E-2</v>
      </c>
      <c r="H27" s="1">
        <f t="shared" si="5"/>
        <v>5.0441309089709896E-3</v>
      </c>
      <c r="I27" s="1">
        <f t="shared" si="6"/>
        <v>5.0441309089709912E-9</v>
      </c>
      <c r="J27" s="1">
        <f t="shared" si="7"/>
        <v>5.6596079657803914E-20</v>
      </c>
      <c r="K27" s="1">
        <f t="shared" si="8"/>
        <v>0.15805159255953552</v>
      </c>
      <c r="L27" s="1">
        <f t="shared" si="9"/>
        <v>6.7631006108653136E-2</v>
      </c>
      <c r="M27" s="9">
        <f>2.302585*0.05*SUM($L$3:L27)</f>
        <v>1.0041130061797041</v>
      </c>
    </row>
    <row r="28" spans="1:13">
      <c r="B28" s="2">
        <f t="shared" si="10"/>
        <v>1.2500000000000004</v>
      </c>
      <c r="C28" s="1">
        <f t="shared" si="0"/>
        <v>5.6234132519034849E-2</v>
      </c>
      <c r="D28" s="1">
        <f t="shared" si="1"/>
        <v>1.7782794100389248E-13</v>
      </c>
      <c r="E28" s="1">
        <f t="shared" si="2"/>
        <v>9.9999999000000006E-2</v>
      </c>
      <c r="F28" s="1">
        <f t="shared" si="3"/>
        <v>9.9999999000000126E-10</v>
      </c>
      <c r="G28" s="1">
        <f t="shared" si="4"/>
        <v>4.4409205939543721E-2</v>
      </c>
      <c r="H28" s="1">
        <f t="shared" si="5"/>
        <v>5.5907877874892126E-3</v>
      </c>
      <c r="I28" s="1">
        <f t="shared" si="6"/>
        <v>6.2729670716489441E-9</v>
      </c>
      <c r="J28" s="1">
        <f t="shared" si="7"/>
        <v>7.8971976538468998E-20</v>
      </c>
      <c r="K28" s="1">
        <f t="shared" si="8"/>
        <v>0.15064333118561149</v>
      </c>
      <c r="L28" s="1">
        <f t="shared" si="9"/>
        <v>6.1199789339537701E-2</v>
      </c>
      <c r="M28" s="9">
        <f>2.302585*0.05*SUM($L$3:L28)</f>
        <v>1.0111588920265233</v>
      </c>
    </row>
    <row r="29" spans="1:13">
      <c r="B29" s="2">
        <f t="shared" si="10"/>
        <v>1.3000000000000005</v>
      </c>
      <c r="C29" s="1">
        <f t="shared" si="0"/>
        <v>5.0118723362727172E-2</v>
      </c>
      <c r="D29" s="1">
        <f t="shared" si="1"/>
        <v>1.9952623149688817E-13</v>
      </c>
      <c r="E29" s="1">
        <f t="shared" si="2"/>
        <v>9.9999998877981555E-2</v>
      </c>
      <c r="F29" s="1">
        <f t="shared" si="3"/>
        <v>1.1220184417127109E-9</v>
      </c>
      <c r="G29" s="1">
        <f t="shared" si="4"/>
        <v>4.3811459119936849E-2</v>
      </c>
      <c r="H29" s="1">
        <f t="shared" si="5"/>
        <v>6.1885330891615848E-3</v>
      </c>
      <c r="I29" s="1">
        <f t="shared" si="6"/>
        <v>7.7909015676745842E-9</v>
      </c>
      <c r="J29" s="1">
        <f t="shared" si="7"/>
        <v>1.100494097080063E-19</v>
      </c>
      <c r="K29" s="1">
        <f t="shared" si="8"/>
        <v>0.143930173569744</v>
      </c>
      <c r="L29" s="1">
        <f t="shared" si="9"/>
        <v>5.55413064097353E-2</v>
      </c>
      <c r="M29" s="9">
        <f>2.302585*0.05*SUM($L$3:L29)</f>
        <v>1.0175533209774961</v>
      </c>
    </row>
    <row r="30" spans="1:13">
      <c r="B30" s="2">
        <f t="shared" si="10"/>
        <v>1.3500000000000005</v>
      </c>
      <c r="C30" s="1">
        <f t="shared" si="0"/>
        <v>4.4668359215096258E-2</v>
      </c>
      <c r="D30" s="1">
        <f t="shared" si="1"/>
        <v>2.2387211385683424E-13</v>
      </c>
      <c r="E30" s="1">
        <f t="shared" si="2"/>
        <v>9.9999998741074611E-2</v>
      </c>
      <c r="F30" s="1">
        <f t="shared" si="3"/>
        <v>1.258925395945237E-9</v>
      </c>
      <c r="G30" s="1">
        <f t="shared" si="4"/>
        <v>4.3159647229459225E-2</v>
      </c>
      <c r="H30" s="1">
        <f t="shared" si="5"/>
        <v>6.840343108299317E-3</v>
      </c>
      <c r="I30" s="1">
        <f t="shared" si="6"/>
        <v>9.6622414585743052E-9</v>
      </c>
      <c r="J30" s="1">
        <f t="shared" si="7"/>
        <v>1.5313620711609964E-19</v>
      </c>
      <c r="K30" s="1">
        <f t="shared" si="8"/>
        <v>0.13782799552338862</v>
      </c>
      <c r="L30" s="1">
        <f t="shared" si="9"/>
        <v>5.0572907187147798E-2</v>
      </c>
      <c r="M30" s="9">
        <f>2.302585*0.05*SUM($L$3:L30)</f>
        <v>1.023375741852272</v>
      </c>
    </row>
    <row r="31" spans="1:13">
      <c r="B31" s="2">
        <f t="shared" si="10"/>
        <v>1.4000000000000006</v>
      </c>
      <c r="C31" s="1">
        <f t="shared" si="0"/>
        <v>3.9810717055349672E-2</v>
      </c>
      <c r="D31" s="1">
        <f t="shared" si="1"/>
        <v>2.5118864315095835E-13</v>
      </c>
      <c r="E31" s="1">
        <f t="shared" si="2"/>
        <v>9.9999998587462474E-2</v>
      </c>
      <c r="F31" s="1">
        <f t="shared" si="3"/>
        <v>1.4125375246701334E-9</v>
      </c>
      <c r="G31" s="1">
        <f t="shared" si="4"/>
        <v>4.2451011981480914E-2</v>
      </c>
      <c r="H31" s="1">
        <f t="shared" si="5"/>
        <v>7.5489760541983227E-3</v>
      </c>
      <c r="I31" s="1">
        <f t="shared" si="6"/>
        <v>1.1964320758350892E-8</v>
      </c>
      <c r="J31" s="1">
        <f t="shared" si="7"/>
        <v>2.1275905259676672E-19</v>
      </c>
      <c r="K31" s="1">
        <f t="shared" si="8"/>
        <v>0.1322617156599723</v>
      </c>
      <c r="L31" s="1">
        <f t="shared" si="9"/>
        <v>4.6219965424576737E-2</v>
      </c>
      <c r="M31" s="9">
        <f>2.302585*0.05*SUM($L$3:L31)</f>
        <v>1.0286970118066294</v>
      </c>
    </row>
    <row r="32" spans="1:13">
      <c r="B32" s="2">
        <f t="shared" si="10"/>
        <v>1.4500000000000006</v>
      </c>
      <c r="C32" s="1">
        <f t="shared" si="0"/>
        <v>3.5481338923357496E-2</v>
      </c>
      <c r="D32" s="1">
        <f t="shared" si="1"/>
        <v>2.8183829312644578E-13</v>
      </c>
      <c r="E32" s="1">
        <f t="shared" si="2"/>
        <v>9.9999998415106831E-2</v>
      </c>
      <c r="F32" s="1">
        <f t="shared" si="3"/>
        <v>1.5848931673422517E-9</v>
      </c>
      <c r="G32" s="1">
        <f t="shared" si="4"/>
        <v>4.1683111129532463E-2</v>
      </c>
      <c r="H32" s="1">
        <f t="shared" si="5"/>
        <v>8.3168740807416132E-3</v>
      </c>
      <c r="I32" s="1">
        <f t="shared" si="6"/>
        <v>1.478972593366922E-8</v>
      </c>
      <c r="J32" s="1">
        <f t="shared" si="7"/>
        <v>2.9509382804168141E-19</v>
      </c>
      <c r="K32" s="1">
        <f t="shared" si="8"/>
        <v>0.12716443367827085</v>
      </c>
      <c r="L32" s="1">
        <f t="shared" si="9"/>
        <v>4.2414821080270892E-2</v>
      </c>
      <c r="M32" s="9">
        <f>2.302585*0.05*SUM($L$3:L32)</f>
        <v>1.0335801983464854</v>
      </c>
    </row>
    <row r="33" spans="1:13">
      <c r="B33" s="2">
        <f t="shared" si="10"/>
        <v>1.5000000000000007</v>
      </c>
      <c r="C33" s="1">
        <f t="shared" si="0"/>
        <v>3.1622776601683743E-2</v>
      </c>
      <c r="D33" s="1">
        <f t="shared" si="1"/>
        <v>3.1622776601683842E-13</v>
      </c>
      <c r="E33" s="1">
        <f t="shared" si="2"/>
        <v>9.9999998221720621E-2</v>
      </c>
      <c r="F33" s="1">
        <f t="shared" si="3"/>
        <v>1.7782793784161496E-9</v>
      </c>
      <c r="G33" s="1">
        <f t="shared" si="4"/>
        <v>4.085392679930782E-2</v>
      </c>
      <c r="H33" s="1">
        <f t="shared" si="5"/>
        <v>9.1460549519134151E-3</v>
      </c>
      <c r="I33" s="1">
        <f t="shared" si="6"/>
        <v>1.8248778776187372E-8</v>
      </c>
      <c r="J33" s="1">
        <f t="shared" si="7"/>
        <v>4.0853926799307969E-19</v>
      </c>
      <c r="K33" s="1">
        <f t="shared" si="8"/>
        <v>0.12247668337393341</v>
      </c>
      <c r="L33" s="1">
        <f t="shared" si="9"/>
        <v>3.909584454666E-2</v>
      </c>
      <c r="M33" s="9">
        <f>2.302585*0.05*SUM($L$3:L33)</f>
        <v>1.0380812736072589</v>
      </c>
    </row>
    <row r="34" spans="1:13">
      <c r="B34" s="2">
        <f t="shared" si="10"/>
        <v>1.5500000000000007</v>
      </c>
      <c r="C34" s="1">
        <f t="shared" si="0"/>
        <v>2.8183829312644491E-2</v>
      </c>
      <c r="D34" s="1">
        <f t="shared" si="1"/>
        <v>3.5481338923357605E-13</v>
      </c>
      <c r="E34" s="1">
        <f t="shared" si="2"/>
        <v>9.9999998004737731E-2</v>
      </c>
      <c r="F34" s="1">
        <f t="shared" si="3"/>
        <v>1.9952622751581668E-9</v>
      </c>
      <c r="G34" s="1">
        <f t="shared" si="4"/>
        <v>3.9961981593605082E-2</v>
      </c>
      <c r="H34" s="1">
        <f t="shared" si="5"/>
        <v>1.0037995934121236E-2</v>
      </c>
      <c r="I34" s="1">
        <f t="shared" si="6"/>
        <v>2.2472273686580286E-8</v>
      </c>
      <c r="J34" s="1">
        <f t="shared" si="7"/>
        <v>5.6447799358490841E-19</v>
      </c>
      <c r="K34" s="1">
        <f t="shared" si="8"/>
        <v>0.11814578643871362</v>
      </c>
      <c r="L34" s="1">
        <f t="shared" si="9"/>
        <v>3.6206621561402301E-2</v>
      </c>
      <c r="M34" s="9">
        <f>2.302585*0.05*SUM($L$3:L34)</f>
        <v>1.0422497147926568</v>
      </c>
    </row>
    <row r="35" spans="1:13">
      <c r="B35" s="2">
        <f t="shared" si="10"/>
        <v>1.6000000000000008</v>
      </c>
      <c r="C35" s="1">
        <f t="shared" si="0"/>
        <v>2.5118864315095756E-2</v>
      </c>
      <c r="D35" s="1">
        <f t="shared" si="1"/>
        <v>3.9810717055349798E-13</v>
      </c>
      <c r="E35" s="1">
        <f t="shared" si="2"/>
        <v>9.9999997761278908E-2</v>
      </c>
      <c r="F35" s="1">
        <f t="shared" si="3"/>
        <v>2.2387210884496216E-9</v>
      </c>
      <c r="G35" s="1">
        <f t="shared" si="4"/>
        <v>3.9006458656801746E-2</v>
      </c>
      <c r="H35" s="1">
        <f t="shared" si="5"/>
        <v>1.0993513728740287E-2</v>
      </c>
      <c r="I35" s="1">
        <f t="shared" si="6"/>
        <v>2.761445796983705E-8</v>
      </c>
      <c r="J35" s="1">
        <f t="shared" si="7"/>
        <v>7.7828116998308492E-19</v>
      </c>
      <c r="K35" s="1">
        <f t="shared" si="8"/>
        <v>0.11412529311871843</v>
      </c>
      <c r="L35" s="1">
        <f t="shared" si="9"/>
        <v>3.3695259680299017E-2</v>
      </c>
      <c r="M35" s="9">
        <f>2.302585*0.05*SUM($L$3:L35)</f>
        <v>1.0461290247682049</v>
      </c>
    </row>
    <row r="36" spans="1:13">
      <c r="B36" s="2">
        <f t="shared" si="10"/>
        <v>1.6500000000000008</v>
      </c>
      <c r="C36" s="1">
        <f t="shared" si="0"/>
        <v>2.2387211385683354E-2</v>
      </c>
      <c r="D36" s="1">
        <f t="shared" si="1"/>
        <v>4.4668359215096398E-13</v>
      </c>
      <c r="E36" s="1">
        <f t="shared" si="2"/>
        <v>9.9999997488113626E-2</v>
      </c>
      <c r="F36" s="1">
        <f t="shared" si="3"/>
        <v>2.5118863684138521E-9</v>
      </c>
      <c r="G36" s="1">
        <f t="shared" si="4"/>
        <v>3.7987320610227283E-2</v>
      </c>
      <c r="H36" s="1">
        <f t="shared" si="5"/>
        <v>1.2012645533537585E-2</v>
      </c>
      <c r="I36" s="1">
        <f t="shared" si="6"/>
        <v>3.3856235131052555E-8</v>
      </c>
      <c r="J36" s="1">
        <f t="shared" si="7"/>
        <v>1.0706281601233547E-18</v>
      </c>
      <c r="K36" s="1">
        <f t="shared" si="8"/>
        <v>0.11037449562778913</v>
      </c>
      <c r="L36" s="1">
        <f t="shared" si="9"/>
        <v>3.1513818279172552E-2</v>
      </c>
      <c r="M36" s="9">
        <f>2.302585*0.05*SUM($L$3:L36)</f>
        <v>1.0497571870313223</v>
      </c>
    </row>
    <row r="37" spans="1:13">
      <c r="B37" s="2">
        <f t="shared" si="10"/>
        <v>1.7000000000000008</v>
      </c>
      <c r="C37" s="1">
        <f t="shared" si="0"/>
        <v>1.9952623149688757E-2</v>
      </c>
      <c r="D37" s="1">
        <f t="shared" si="1"/>
        <v>5.0118723362727328E-13</v>
      </c>
      <c r="E37" s="1">
        <f t="shared" si="2"/>
        <v>9.9999997181617145E-2</v>
      </c>
      <c r="F37" s="1">
        <f t="shared" si="3"/>
        <v>2.818382851831638E-9</v>
      </c>
      <c r="G37" s="1">
        <f t="shared" si="4"/>
        <v>3.6905421062986166E-2</v>
      </c>
      <c r="H37" s="1">
        <f t="shared" si="5"/>
        <v>1.3094537528450332E-2</v>
      </c>
      <c r="I37" s="1">
        <f t="shared" si="6"/>
        <v>4.1408563496455017E-8</v>
      </c>
      <c r="J37" s="1">
        <f t="shared" si="7"/>
        <v>1.4692312757470936E-18</v>
      </c>
      <c r="K37" s="1">
        <f t="shared" si="8"/>
        <v>0.10685799998572859</v>
      </c>
      <c r="L37" s="1">
        <f t="shared" si="9"/>
        <v>2.9617863803693942E-2</v>
      </c>
      <c r="M37" s="9">
        <f>2.302585*0.05*SUM($L$3:L37)</f>
        <v>1.0531670694776436</v>
      </c>
    </row>
    <row r="38" spans="1:13">
      <c r="B38" s="2">
        <f t="shared" si="10"/>
        <v>1.7500000000000009</v>
      </c>
      <c r="C38" s="1">
        <f t="shared" si="0"/>
        <v>1.7782794100389191E-2</v>
      </c>
      <c r="D38" s="1">
        <f t="shared" si="1"/>
        <v>5.6234132519035026E-13</v>
      </c>
      <c r="E38" s="1">
        <f t="shared" si="2"/>
        <v>9.9999996837722441E-2</v>
      </c>
      <c r="F38" s="1">
        <f t="shared" si="3"/>
        <v>3.162277560168389E-9</v>
      </c>
      <c r="G38" s="1">
        <f t="shared" si="4"/>
        <v>3.5762601420739629E-2</v>
      </c>
      <c r="H38" s="1">
        <f t="shared" si="5"/>
        <v>1.4237348063243166E-2</v>
      </c>
      <c r="I38" s="1">
        <f t="shared" si="6"/>
        <v>5.0516017200173972E-8</v>
      </c>
      <c r="J38" s="1">
        <f t="shared" si="7"/>
        <v>2.0110788675193088E-18</v>
      </c>
      <c r="K38" s="1">
        <f t="shared" si="8"/>
        <v>0.10354534184283405</v>
      </c>
      <c r="L38" s="1">
        <f t="shared" si="9"/>
        <v>2.7966150148946611E-2</v>
      </c>
      <c r="M38" s="9">
        <f>2.302585*0.05*SUM($L$3:L38)</f>
        <v>1.0563867913696794</v>
      </c>
    </row>
    <row r="39" spans="1:13">
      <c r="B39" s="2">
        <f t="shared" si="10"/>
        <v>1.8000000000000009</v>
      </c>
      <c r="C39" s="1">
        <f t="shared" si="0"/>
        <v>1.58489319246111E-2</v>
      </c>
      <c r="D39" s="1">
        <f t="shared" si="1"/>
        <v>6.3095734448019465E-13</v>
      </c>
      <c r="E39" s="1">
        <f t="shared" si="2"/>
        <v>9.9999996451866233E-2</v>
      </c>
      <c r="F39" s="1">
        <f t="shared" si="3"/>
        <v>3.5481337664432258E-9</v>
      </c>
      <c r="G39" s="1">
        <f t="shared" si="4"/>
        <v>3.4561765137035641E-2</v>
      </c>
      <c r="H39" s="1">
        <f t="shared" si="5"/>
        <v>1.543817340248904E-2</v>
      </c>
      <c r="I39" s="1">
        <f t="shared" si="6"/>
        <v>6.1460475317791805E-8</v>
      </c>
      <c r="J39" s="1">
        <f t="shared" si="7"/>
        <v>2.7453385890256888E-18</v>
      </c>
      <c r="K39" s="1">
        <f t="shared" si="8"/>
        <v>0.10041063205303764</v>
      </c>
      <c r="L39" s="1">
        <f t="shared" si="9"/>
        <v>2.6520420516654788E-2</v>
      </c>
      <c r="M39" s="9">
        <f>2.302585*0.05*SUM($L$3:L39)</f>
        <v>1.0594400674934463</v>
      </c>
    </row>
    <row r="40" spans="1:13">
      <c r="B40" s="2">
        <f t="shared" si="10"/>
        <v>1.850000000000001</v>
      </c>
      <c r="C40" s="1">
        <f t="shared" si="0"/>
        <v>1.4125375446227511E-2</v>
      </c>
      <c r="D40" s="1">
        <f t="shared" si="1"/>
        <v>7.079457843841395E-13</v>
      </c>
      <c r="E40" s="1">
        <f t="shared" si="2"/>
        <v>9.9999996018928464E-2</v>
      </c>
      <c r="F40" s="1">
        <f t="shared" si="3"/>
        <v>3.9810715470456689E-9</v>
      </c>
      <c r="G40" s="1">
        <f t="shared" si="4"/>
        <v>3.3306921558530267E-2</v>
      </c>
      <c r="H40" s="1">
        <f t="shared" si="5"/>
        <v>1.6693003876560381E-2</v>
      </c>
      <c r="I40" s="1">
        <f t="shared" si="6"/>
        <v>7.4564909353719576E-8</v>
      </c>
      <c r="J40" s="1">
        <f t="shared" si="7"/>
        <v>3.737098064465909E-18</v>
      </c>
      <c r="K40" s="1">
        <f t="shared" si="8"/>
        <v>9.7432218458776879E-2</v>
      </c>
      <c r="L40" s="1">
        <f t="shared" si="9"/>
        <v>2.5245321989478885E-2</v>
      </c>
      <c r="M40" s="9">
        <f>2.302585*0.05*SUM($L$3:L40)</f>
        <v>1.0623465424801035</v>
      </c>
    </row>
    <row r="41" spans="1:13">
      <c r="B41" s="2">
        <f t="shared" si="10"/>
        <v>1.900000000000001</v>
      </c>
      <c r="C41" s="1">
        <f t="shared" si="0"/>
        <v>1.2589254117941642E-2</v>
      </c>
      <c r="D41" s="1">
        <f t="shared" si="1"/>
        <v>7.9432823472428337E-13</v>
      </c>
      <c r="E41" s="1">
        <f t="shared" si="2"/>
        <v>9.9999995533164299E-2</v>
      </c>
      <c r="F41" s="1">
        <f t="shared" si="3"/>
        <v>4.4668357219834201E-9</v>
      </c>
      <c r="G41" s="1">
        <f t="shared" si="4"/>
        <v>3.2003192258040901E-2</v>
      </c>
      <c r="H41" s="1">
        <f t="shared" si="5"/>
        <v>1.7996717544708288E-2</v>
      </c>
      <c r="I41" s="1">
        <f t="shared" si="6"/>
        <v>9.0197250806037602E-8</v>
      </c>
      <c r="J41" s="1">
        <f t="shared" si="7"/>
        <v>5.0721641546793553E-18</v>
      </c>
      <c r="K41" s="1">
        <f t="shared" si="8"/>
        <v>9.4592351711896019E-2</v>
      </c>
      <c r="L41" s="1">
        <f t="shared" si="9"/>
        <v>2.410841779407653E-2</v>
      </c>
      <c r="M41" s="9">
        <f>2.302585*0.05*SUM($L$3:L41)</f>
        <v>1.0651221265394222</v>
      </c>
    </row>
    <row r="42" spans="1:13">
      <c r="B42" s="2">
        <f t="shared" si="10"/>
        <v>1.9500000000000011</v>
      </c>
      <c r="C42" s="1">
        <f t="shared" si="0"/>
        <v>1.1220184543019606E-2</v>
      </c>
      <c r="D42" s="1">
        <f t="shared" si="1"/>
        <v>8.9125093813374778E-13</v>
      </c>
      <c r="E42" s="1">
        <f t="shared" si="2"/>
        <v>9.9999994988127922E-2</v>
      </c>
      <c r="F42" s="1">
        <f t="shared" si="3"/>
        <v>5.0118720850841057E-9</v>
      </c>
      <c r="G42" s="1">
        <f t="shared" si="4"/>
        <v>3.0656774314104185E-2</v>
      </c>
      <c r="H42" s="1">
        <f t="shared" si="5"/>
        <v>1.9343116911555828E-2</v>
      </c>
      <c r="I42" s="1">
        <f t="shared" si="6"/>
        <v>1.0877433997356178E-7</v>
      </c>
      <c r="J42" s="1">
        <f t="shared" si="7"/>
        <v>6.8631968697304396E-18</v>
      </c>
      <c r="K42" s="1">
        <f t="shared" si="8"/>
        <v>9.1876845070911747E-2</v>
      </c>
      <c r="L42" s="1">
        <f t="shared" si="9"/>
        <v>2.3080275524512806E-2</v>
      </c>
      <c r="M42" s="9">
        <f>2.302585*0.05*SUM($L$3:L42)</f>
        <v>1.0677793413503527</v>
      </c>
    </row>
    <row r="43" spans="1:13">
      <c r="B43" s="2">
        <f t="shared" si="10"/>
        <v>2.0000000000000009</v>
      </c>
      <c r="C43" s="1">
        <f t="shared" si="0"/>
        <v>9.9999999999999794E-3</v>
      </c>
      <c r="D43" s="1">
        <f t="shared" si="1"/>
        <v>1.000000000000002E-12</v>
      </c>
      <c r="E43" s="1">
        <f t="shared" si="2"/>
        <v>9.9999994376587076E-2</v>
      </c>
      <c r="F43" s="1">
        <f t="shared" si="3"/>
        <v>5.6234129356757549E-9</v>
      </c>
      <c r="G43" s="1">
        <f t="shared" si="4"/>
        <v>2.9274857370279309E-2</v>
      </c>
      <c r="H43" s="1">
        <f t="shared" si="5"/>
        <v>2.0725011863736195E-2</v>
      </c>
      <c r="I43" s="1">
        <f t="shared" si="6"/>
        <v>1.307659844986351E-7</v>
      </c>
      <c r="J43" s="1">
        <f t="shared" si="7"/>
        <v>9.2575227466650361E-18</v>
      </c>
      <c r="K43" s="1">
        <f t="shared" si="8"/>
        <v>8.9274720980881836E-2</v>
      </c>
      <c r="L43" s="1">
        <f t="shared" si="9"/>
        <v>2.2134603451247147E-2</v>
      </c>
      <c r="M43" s="9">
        <f>2.302585*0.05*SUM($L$3:L43)</f>
        <v>1.0703276816447422</v>
      </c>
    </row>
    <row r="44" spans="1:13">
      <c r="B44" s="2">
        <f t="shared" si="10"/>
        <v>2.0500000000000007</v>
      </c>
      <c r="C44" s="1">
        <f t="shared" si="0"/>
        <v>8.9125093813374415E-3</v>
      </c>
      <c r="D44" s="1">
        <f t="shared" si="1"/>
        <v>1.1220184543019652E-12</v>
      </c>
      <c r="E44" s="1">
        <f t="shared" si="2"/>
        <v>9.9999993690426961E-2</v>
      </c>
      <c r="F44" s="1">
        <f t="shared" si="3"/>
        <v>6.3095730466947983E-9</v>
      </c>
      <c r="G44" s="1">
        <f t="shared" si="4"/>
        <v>2.7865494357832889E-2</v>
      </c>
      <c r="H44" s="1">
        <f t="shared" si="5"/>
        <v>2.2134348942976865E-2</v>
      </c>
      <c r="I44" s="1">
        <f t="shared" si="6"/>
        <v>1.5669919024267988E-7</v>
      </c>
      <c r="J44" s="1">
        <f t="shared" si="7"/>
        <v>1.2447059116819237E-17</v>
      </c>
      <c r="K44" s="1">
        <f t="shared" si="8"/>
        <v>8.6777840730407022E-2</v>
      </c>
      <c r="L44" s="1">
        <f t="shared" si="9"/>
        <v>2.1248402561788136E-2</v>
      </c>
      <c r="M44" s="9">
        <f>2.302585*0.05*SUM($L$3:L44)</f>
        <v>1.0727739942953791</v>
      </c>
    </row>
    <row r="45" spans="1:13">
      <c r="B45" s="2">
        <f t="shared" si="10"/>
        <v>2.1000000000000005</v>
      </c>
      <c r="C45" s="1">
        <f t="shared" si="0"/>
        <v>7.9432823472428051E-3</v>
      </c>
      <c r="D45" s="1">
        <f t="shared" si="1"/>
        <v>1.2589254117941687E-12</v>
      </c>
      <c r="E45" s="1">
        <f t="shared" si="2"/>
        <v>9.999999292054268E-2</v>
      </c>
      <c r="F45" s="1">
        <f t="shared" si="3"/>
        <v>7.0794573426541914E-9</v>
      </c>
      <c r="G45" s="1">
        <f t="shared" si="4"/>
        <v>2.6437429232248351E-2</v>
      </c>
      <c r="H45" s="1">
        <f t="shared" si="5"/>
        <v>2.3562383605085887E-2</v>
      </c>
      <c r="I45" s="1">
        <f t="shared" si="6"/>
        <v>1.8716266574924238E-7</v>
      </c>
      <c r="J45" s="1">
        <f t="shared" si="7"/>
        <v>1.66808901432625E-17</v>
      </c>
      <c r="K45" s="1">
        <f t="shared" si="8"/>
        <v>8.4380517337368038E-2</v>
      </c>
      <c r="L45" s="1">
        <f t="shared" si="9"/>
        <v>2.0402100206972765E-2</v>
      </c>
      <c r="M45" s="9">
        <f>2.302585*0.05*SUM($L$3:L45)</f>
        <v>1.0751228727906326</v>
      </c>
    </row>
    <row r="46" spans="1:13">
      <c r="A46" s="32" t="s">
        <v>42</v>
      </c>
      <c r="B46" s="13">
        <f t="shared" si="10"/>
        <v>2.1500000000000004</v>
      </c>
      <c r="C46" s="14">
        <f t="shared" si="0"/>
        <v>7.0794578438413735E-3</v>
      </c>
      <c r="D46" s="14">
        <f t="shared" si="1"/>
        <v>1.4125375446227555E-12</v>
      </c>
      <c r="E46" s="14">
        <f t="shared" si="2"/>
        <v>9.9999992056718279E-2</v>
      </c>
      <c r="F46" s="14">
        <f t="shared" si="3"/>
        <v>7.9432817162855278E-9</v>
      </c>
      <c r="G46" s="14">
        <f t="shared" si="4"/>
        <v>2.4999888594129164E-2</v>
      </c>
      <c r="H46" s="14">
        <f t="shared" si="5"/>
        <v>2.4999888594129188E-2</v>
      </c>
      <c r="I46" s="14">
        <f t="shared" si="6"/>
        <v>2.228117416275677E-7</v>
      </c>
      <c r="J46" s="14">
        <f t="shared" si="7"/>
        <v>2.2281174162756773E-17</v>
      </c>
      <c r="K46" s="14">
        <f t="shared" si="8"/>
        <v>8.2079115682947137E-2</v>
      </c>
      <c r="L46" s="14">
        <f t="shared" si="9"/>
        <v>1.9579632895355442E-2</v>
      </c>
      <c r="M46" s="15">
        <f>2.302585*0.05*SUM($L$3:L46)</f>
        <v>1.0773770612411504</v>
      </c>
    </row>
    <row r="47" spans="1:13">
      <c r="B47" s="2">
        <f t="shared" si="10"/>
        <v>2.2000000000000002</v>
      </c>
      <c r="C47" s="1">
        <f t="shared" si="0"/>
        <v>6.3095734448019303E-3</v>
      </c>
      <c r="D47" s="1">
        <f t="shared" si="1"/>
        <v>1.584893192461114E-12</v>
      </c>
      <c r="E47" s="1">
        <f t="shared" si="2"/>
        <v>9.9999991087491413E-2</v>
      </c>
      <c r="F47" s="1">
        <f t="shared" si="3"/>
        <v>8.9125085870092946E-9</v>
      </c>
      <c r="G47" s="1">
        <f t="shared" si="4"/>
        <v>2.3562347219342764E-2</v>
      </c>
      <c r="H47" s="1">
        <f t="shared" si="5"/>
        <v>2.6437388406773146E-2</v>
      </c>
      <c r="I47" s="1">
        <f t="shared" si="6"/>
        <v>2.6437388406773144E-7</v>
      </c>
      <c r="J47" s="1">
        <f t="shared" si="7"/>
        <v>2.9663237675948233E-17</v>
      </c>
      <c r="K47" s="1">
        <f t="shared" si="8"/>
        <v>7.9871647377751973E-2</v>
      </c>
      <c r="L47" s="1">
        <f t="shared" si="9"/>
        <v>1.8768451108987918E-2</v>
      </c>
      <c r="M47" s="9">
        <f>2.302585*0.05*SUM($L$3:L47)</f>
        <v>1.0795378589409899</v>
      </c>
    </row>
    <row r="48" spans="1:13">
      <c r="B48" s="2">
        <f t="shared" si="10"/>
        <v>2.25</v>
      </c>
      <c r="C48" s="1">
        <f t="shared" si="0"/>
        <v>5.623413251903491E-3</v>
      </c>
      <c r="D48" s="1">
        <f t="shared" si="1"/>
        <v>1.7782794100389228E-12</v>
      </c>
      <c r="E48" s="1">
        <f t="shared" si="2"/>
        <v>9.9999990000000996E-2</v>
      </c>
      <c r="F48" s="1">
        <f t="shared" si="3"/>
        <v>9.9999990000000992E-9</v>
      </c>
      <c r="G48" s="1">
        <f t="shared" si="4"/>
        <v>2.2134279903148063E-2</v>
      </c>
      <c r="H48" s="1">
        <f t="shared" si="5"/>
        <v>2.7865407441838037E-2</v>
      </c>
      <c r="I48" s="1">
        <f t="shared" si="6"/>
        <v>3.126550138638553E-7</v>
      </c>
      <c r="J48" s="1">
        <f t="shared" si="7"/>
        <v>3.9360934207806476E-17</v>
      </c>
      <c r="K48" s="1">
        <f t="shared" si="8"/>
        <v>7.77573705000386E-2</v>
      </c>
      <c r="L48" s="1">
        <f t="shared" si="9"/>
        <v>1.7959427600160994E-2</v>
      </c>
      <c r="M48" s="9">
        <f>2.302585*0.05*SUM($L$3:L48)</f>
        <v>1.0816055143710255</v>
      </c>
    </row>
    <row r="49" spans="1:13">
      <c r="B49" s="2">
        <f t="shared" si="10"/>
        <v>2.2999999999999998</v>
      </c>
      <c r="C49" s="1">
        <f t="shared" si="0"/>
        <v>5.0118723362727246E-3</v>
      </c>
      <c r="D49" s="1">
        <f t="shared" si="1"/>
        <v>1.9952623149688787E-12</v>
      </c>
      <c r="E49" s="1">
        <f t="shared" si="2"/>
        <v>9.9999988779816709E-2</v>
      </c>
      <c r="F49" s="1">
        <f t="shared" si="3"/>
        <v>1.122018328409436E-8</v>
      </c>
      <c r="G49" s="1">
        <f t="shared" si="4"/>
        <v>2.0724913303246571E-2</v>
      </c>
      <c r="H49" s="1">
        <f t="shared" si="5"/>
        <v>2.9274718149887358E-2</v>
      </c>
      <c r="I49" s="1">
        <f t="shared" si="6"/>
        <v>3.6854686602005103E-7</v>
      </c>
      <c r="J49" s="1">
        <f t="shared" si="7"/>
        <v>5.2058628520637344E-17</v>
      </c>
      <c r="K49" s="1">
        <f t="shared" si="8"/>
        <v>7.5736405872469881E-2</v>
      </c>
      <c r="L49" s="1">
        <f t="shared" si="9"/>
        <v>1.7146661455315081E-2</v>
      </c>
      <c r="M49" s="9">
        <f>2.302585*0.05*SUM($L$3:L49)</f>
        <v>1.08357959664438</v>
      </c>
    </row>
    <row r="50" spans="1:13">
      <c r="B50" s="2">
        <f t="shared" si="10"/>
        <v>2.3499999999999996</v>
      </c>
      <c r="C50" s="1">
        <f t="shared" si="0"/>
        <v>4.4668359215096348E-3</v>
      </c>
      <c r="D50" s="1">
        <f t="shared" si="1"/>
        <v>2.2387211385683379E-12</v>
      </c>
      <c r="E50" s="1">
        <f t="shared" si="2"/>
        <v>9.9999987410747462E-2</v>
      </c>
      <c r="F50" s="1">
        <f t="shared" si="3"/>
        <v>1.2589252533048668E-8</v>
      </c>
      <c r="G50" s="1">
        <f t="shared" si="4"/>
        <v>1.9342991466798617E-2</v>
      </c>
      <c r="H50" s="1">
        <f t="shared" si="5"/>
        <v>3.0656575497562517E-2</v>
      </c>
      <c r="I50" s="1">
        <f t="shared" si="6"/>
        <v>4.3303563879869E-7</v>
      </c>
      <c r="J50" s="1">
        <f t="shared" si="7"/>
        <v>6.863152360250923E-17</v>
      </c>
      <c r="K50" s="1">
        <f t="shared" si="8"/>
        <v>7.3809381763416781E-2</v>
      </c>
      <c r="L50" s="1">
        <f t="shared" si="9"/>
        <v>1.632718182272375E-2</v>
      </c>
      <c r="M50" s="9">
        <f>2.302585*0.05*SUM($L$3:L50)</f>
        <v>1.0854593328422439</v>
      </c>
    </row>
    <row r="51" spans="1:13">
      <c r="B51" s="2">
        <f t="shared" si="10"/>
        <v>2.3999999999999995</v>
      </c>
      <c r="C51" s="1">
        <f t="shared" si="0"/>
        <v>3.9810717055349778E-3</v>
      </c>
      <c r="D51" s="1">
        <f t="shared" si="1"/>
        <v>2.5118864315095767E-12</v>
      </c>
      <c r="E51" s="1">
        <f t="shared" si="2"/>
        <v>9.9999985874626551E-2</v>
      </c>
      <c r="F51" s="1">
        <f t="shared" si="3"/>
        <v>1.412537345096549E-8</v>
      </c>
      <c r="G51" s="1">
        <f t="shared" si="4"/>
        <v>1.7996567446437777E-2</v>
      </c>
      <c r="H51" s="1">
        <f t="shared" si="5"/>
        <v>3.2002925341377012E-2</v>
      </c>
      <c r="I51" s="1">
        <f t="shared" si="6"/>
        <v>5.0721218512389597E-7</v>
      </c>
      <c r="J51" s="1">
        <f t="shared" si="7"/>
        <v>9.0196498532667273E-17</v>
      </c>
      <c r="K51" s="1">
        <f t="shared" si="8"/>
        <v>7.1977117814414016E-2</v>
      </c>
      <c r="L51" s="1">
        <f t="shared" si="9"/>
        <v>1.5500565976621689E-2</v>
      </c>
      <c r="M51" s="9">
        <f>2.302585*0.05*SUM($L$3:L51)</f>
        <v>1.0872439013777078</v>
      </c>
    </row>
    <row r="52" spans="1:13">
      <c r="B52" s="2">
        <f t="shared" si="10"/>
        <v>2.4499999999999993</v>
      </c>
      <c r="C52" s="1">
        <f t="shared" si="0"/>
        <v>3.5481338923357606E-3</v>
      </c>
      <c r="D52" s="1">
        <f t="shared" si="1"/>
        <v>2.8183829312644492E-12</v>
      </c>
      <c r="E52" s="1">
        <f t="shared" si="2"/>
        <v>9.9999984151070601E-2</v>
      </c>
      <c r="F52" s="1">
        <f t="shared" si="3"/>
        <v>1.5848929412725078E-8</v>
      </c>
      <c r="G52" s="1">
        <f t="shared" si="4"/>
        <v>1.6692831030568366E-2</v>
      </c>
      <c r="H52" s="1">
        <f t="shared" si="5"/>
        <v>3.3306576685436136E-2</v>
      </c>
      <c r="I52" s="1">
        <f t="shared" si="6"/>
        <v>5.9228399538593393E-7</v>
      </c>
      <c r="J52" s="1">
        <f t="shared" si="7"/>
        <v>1.1817619357527525E-16</v>
      </c>
      <c r="K52" s="1">
        <f t="shared" si="8"/>
        <v>7.02403567899791E-2</v>
      </c>
      <c r="L52" s="1">
        <f t="shared" si="9"/>
        <v>1.4668494874910362E-2</v>
      </c>
      <c r="M52" s="9">
        <f>2.302585*0.05*SUM($L$3:L52)</f>
        <v>1.0889326741912853</v>
      </c>
    </row>
    <row r="53" spans="1:13">
      <c r="B53" s="2">
        <f t="shared" si="10"/>
        <v>2.4999999999999991</v>
      </c>
      <c r="C53" s="1">
        <f t="shared" si="0"/>
        <v>3.1622776601683859E-3</v>
      </c>
      <c r="D53" s="1">
        <f t="shared" si="1"/>
        <v>3.1622776601683729E-12</v>
      </c>
      <c r="E53" s="1">
        <f t="shared" si="2"/>
        <v>9.9999982217209071E-2</v>
      </c>
      <c r="F53" s="1">
        <f t="shared" si="3"/>
        <v>1.7782790938112094E-8</v>
      </c>
      <c r="G53" s="1">
        <f t="shared" si="4"/>
        <v>1.543797945904346E-2</v>
      </c>
      <c r="H53" s="1">
        <f t="shared" si="5"/>
        <v>3.4561330951744351E-2</v>
      </c>
      <c r="I53" s="1">
        <f t="shared" si="6"/>
        <v>6.8958921203182861E-7</v>
      </c>
      <c r="J53" s="1">
        <f t="shared" si="7"/>
        <v>1.5437979459043349E-16</v>
      </c>
      <c r="K53" s="1">
        <f t="shared" si="8"/>
        <v>6.8599549747208582E-2</v>
      </c>
      <c r="L53" s="1">
        <f t="shared" si="9"/>
        <v>1.3834274543899126E-2</v>
      </c>
      <c r="M53" s="9">
        <f>2.302585*0.05*SUM($L$3:L53)</f>
        <v>1.0905254038438186</v>
      </c>
    </row>
    <row r="54" spans="1:13">
      <c r="B54" s="2">
        <f t="shared" si="10"/>
        <v>2.5499999999999989</v>
      </c>
      <c r="C54" s="1">
        <f t="shared" si="0"/>
        <v>2.8183829312644609E-3</v>
      </c>
      <c r="D54" s="1">
        <f t="shared" si="1"/>
        <v>3.5481338923357459E-12</v>
      </c>
      <c r="E54" s="1">
        <f t="shared" si="2"/>
        <v>9.9999980047380851E-2</v>
      </c>
      <c r="F54" s="1">
        <f t="shared" si="3"/>
        <v>1.9952619168617837E-8</v>
      </c>
      <c r="G54" s="1">
        <f t="shared" si="4"/>
        <v>1.4237134475217362E-2</v>
      </c>
      <c r="H54" s="1">
        <f t="shared" si="5"/>
        <v>3.5762064911875668E-2</v>
      </c>
      <c r="I54" s="1">
        <f t="shared" si="6"/>
        <v>8.0061290677068947E-7</v>
      </c>
      <c r="J54" s="1">
        <f t="shared" si="7"/>
        <v>2.0110486974087326E-16</v>
      </c>
      <c r="K54" s="1">
        <f t="shared" si="8"/>
        <v>6.7054696840955511E-2</v>
      </c>
      <c r="L54" s="1">
        <f t="shared" si="9"/>
        <v>1.3002353082868264E-2</v>
      </c>
      <c r="M54" s="9">
        <f>2.302585*0.05*SUM($L$3:L54)</f>
        <v>1.0920223550024843</v>
      </c>
    </row>
    <row r="55" spans="1:13">
      <c r="B55" s="2">
        <f t="shared" si="10"/>
        <v>2.5999999999999988</v>
      </c>
      <c r="C55" s="1">
        <f t="shared" si="0"/>
        <v>2.5118864315095872E-3</v>
      </c>
      <c r="D55" s="1">
        <f t="shared" si="1"/>
        <v>3.9810717055349614E-12</v>
      </c>
      <c r="E55" s="1">
        <f t="shared" si="2"/>
        <v>9.9999977612793639E-2</v>
      </c>
      <c r="F55" s="1">
        <f t="shared" si="3"/>
        <v>2.2387206373812124E-8</v>
      </c>
      <c r="G55" s="1">
        <f t="shared" si="4"/>
        <v>1.3094305598521492E-2</v>
      </c>
      <c r="H55" s="1">
        <f t="shared" si="5"/>
        <v>3.6904767395633455E-2</v>
      </c>
      <c r="I55" s="1">
        <f t="shared" si="6"/>
        <v>9.2700584479108515E-7</v>
      </c>
      <c r="J55" s="1">
        <f t="shared" si="7"/>
        <v>2.6126574501415703E-16</v>
      </c>
      <c r="K55" s="1">
        <f t="shared" si="8"/>
        <v>6.5605242636979408E-2</v>
      </c>
      <c r="L55" s="1">
        <f t="shared" si="9"/>
        <v>1.2177861042365607E-2</v>
      </c>
      <c r="M55" s="9">
        <f>2.302585*0.05*SUM($L$3:L55)</f>
        <v>1.0934243830108961</v>
      </c>
    </row>
    <row r="56" spans="1:13">
      <c r="B56" s="2">
        <f t="shared" si="10"/>
        <v>2.6499999999999986</v>
      </c>
      <c r="C56" s="1">
        <f t="shared" si="0"/>
        <v>2.2387211385683468E-3</v>
      </c>
      <c r="D56" s="1">
        <f t="shared" si="1"/>
        <v>4.4668359215096169E-12</v>
      </c>
      <c r="E56" s="1">
        <f t="shared" si="2"/>
        <v>9.9999974881142012E-2</v>
      </c>
      <c r="F56" s="1">
        <f t="shared" si="3"/>
        <v>2.5118858005523862E-8</v>
      </c>
      <c r="G56" s="1">
        <f t="shared" si="4"/>
        <v>1.2012396451229659E-2</v>
      </c>
      <c r="H56" s="1">
        <f t="shared" si="5"/>
        <v>3.7986532942809362E-2</v>
      </c>
      <c r="I56" s="1">
        <f t="shared" si="6"/>
        <v>1.0706059606392839E-6</v>
      </c>
      <c r="J56" s="1">
        <f t="shared" si="7"/>
        <v>3.3855533121727014E-16</v>
      </c>
      <c r="K56" s="1">
        <f t="shared" si="8"/>
        <v>6.4250021864978704E-2</v>
      </c>
      <c r="L56" s="1">
        <f t="shared" si="9"/>
        <v>1.1366198123173495E-2</v>
      </c>
      <c r="M56" s="9">
        <f>2.302585*0.05*SUM($L$3:L56)</f>
        <v>1.0947329648761683</v>
      </c>
    </row>
    <row r="57" spans="1:13" s="11" customFormat="1">
      <c r="A57" s="32"/>
      <c r="B57" s="10">
        <f t="shared" si="10"/>
        <v>2.6999999999999984</v>
      </c>
      <c r="C57" s="11">
        <f t="shared" si="0"/>
        <v>1.9952623149688872E-3</v>
      </c>
      <c r="D57" s="11">
        <f t="shared" si="1"/>
        <v>5.0118723362727042E-12</v>
      </c>
      <c r="E57" s="11">
        <f t="shared" si="2"/>
        <v>9.9999971816178646E-2</v>
      </c>
      <c r="F57" s="11">
        <f t="shared" si="3"/>
        <v>2.8183821369364329E-8</v>
      </c>
      <c r="G57" s="11">
        <f t="shared" si="4"/>
        <v>1.0993248598392111E-2</v>
      </c>
      <c r="H57" s="11">
        <f t="shared" si="5"/>
        <v>3.9005517938827443E-2</v>
      </c>
      <c r="I57" s="11">
        <f t="shared" si="6"/>
        <v>1.2334627800125045E-6</v>
      </c>
      <c r="J57" s="11">
        <f t="shared" si="7"/>
        <v>4.3764910946970288E-16</v>
      </c>
      <c r="K57" s="11">
        <f t="shared" si="8"/>
        <v>6.2987249266758735E-2</v>
      </c>
      <c r="L57" s="11">
        <f t="shared" si="9"/>
        <v>1.0572682603232327E-2</v>
      </c>
      <c r="M57" s="12">
        <f>2.302585*0.05*SUM($L$3:L57)</f>
        <v>1.0959501898947666</v>
      </c>
    </row>
    <row r="58" spans="1:13">
      <c r="B58" s="2">
        <f t="shared" si="10"/>
        <v>2.7499999999999982</v>
      </c>
      <c r="C58" s="1">
        <f t="shared" si="0"/>
        <v>1.7782794100389301E-3</v>
      </c>
      <c r="D58" s="1">
        <f t="shared" si="1"/>
        <v>5.6234132519034678E-12</v>
      </c>
      <c r="E58" s="1">
        <f t="shared" si="2"/>
        <v>9.9999968377233406E-2</v>
      </c>
      <c r="F58" s="1">
        <f t="shared" si="3"/>
        <v>3.1622766601686826E-8</v>
      </c>
      <c r="G58" s="1">
        <f t="shared" si="4"/>
        <v>1.003771579505648E-2</v>
      </c>
      <c r="H58" s="1">
        <f t="shared" si="5"/>
        <v>3.9960866339900675E-2</v>
      </c>
      <c r="I58" s="1">
        <f t="shared" si="6"/>
        <v>1.4178650422769995E-6</v>
      </c>
      <c r="J58" s="1">
        <f t="shared" si="7"/>
        <v>5.6446224020760837E-16</v>
      </c>
      <c r="K58" s="1">
        <f t="shared" si="8"/>
        <v>6.181454571728541E-2</v>
      </c>
      <c r="L58" s="1">
        <f t="shared" si="9"/>
        <v>9.8022727357295718E-3</v>
      </c>
      <c r="M58" s="9">
        <f>2.302585*0.05*SUM($L$3:L58)</f>
        <v>1.0970787182031265</v>
      </c>
    </row>
    <row r="59" spans="1:13">
      <c r="B59" s="2">
        <f t="shared" si="10"/>
        <v>2.799999999999998</v>
      </c>
      <c r="C59" s="1">
        <f t="shared" si="0"/>
        <v>1.5848931924611206E-3</v>
      </c>
      <c r="D59" s="1">
        <f t="shared" si="1"/>
        <v>6.3095734448019038E-12</v>
      </c>
      <c r="E59" s="1">
        <f t="shared" si="2"/>
        <v>9.999996451867367E-2</v>
      </c>
      <c r="F59" s="1">
        <f t="shared" si="3"/>
        <v>3.5481326334107735E-8</v>
      </c>
      <c r="G59" s="1">
        <f t="shared" si="4"/>
        <v>9.1457607921735726E-3</v>
      </c>
      <c r="H59" s="1">
        <f t="shared" si="5"/>
        <v>4.0852612836015122E-2</v>
      </c>
      <c r="I59" s="1">
        <f t="shared" si="6"/>
        <v>1.6263718105863378E-6</v>
      </c>
      <c r="J59" s="1">
        <f t="shared" si="7"/>
        <v>7.2647360252576744E-16</v>
      </c>
      <c r="K59" s="1">
        <f t="shared" si="8"/>
        <v>6.0728992131496316E-2</v>
      </c>
      <c r="L59" s="1">
        <f t="shared" si="9"/>
        <v>9.0593625530923129E-3</v>
      </c>
      <c r="M59" s="9">
        <f>2.302585*0.05*SUM($L$3:L59)</f>
        <v>1.0981217158193421</v>
      </c>
    </row>
    <row r="60" spans="1:13">
      <c r="B60" s="2">
        <f t="shared" si="10"/>
        <v>2.8499999999999979</v>
      </c>
      <c r="C60" s="1">
        <f t="shared" si="0"/>
        <v>1.4125375446227613E-3</v>
      </c>
      <c r="D60" s="1">
        <f t="shared" si="1"/>
        <v>7.0794578438413441E-12</v>
      </c>
      <c r="E60" s="1">
        <f t="shared" si="2"/>
        <v>9.9999960189298798E-2</v>
      </c>
      <c r="F60" s="1">
        <f t="shared" si="3"/>
        <v>3.9810701206423913E-8</v>
      </c>
      <c r="G60" s="1">
        <f t="shared" si="4"/>
        <v>8.3165668457287362E-3</v>
      </c>
      <c r="H60" s="1">
        <f t="shared" si="5"/>
        <v>4.168157130687055E-2</v>
      </c>
      <c r="I60" s="1">
        <f t="shared" si="6"/>
        <v>1.8618473997849351E-6</v>
      </c>
      <c r="J60" s="1">
        <f t="shared" si="7"/>
        <v>9.3313414773433634E-16</v>
      </c>
      <c r="K60" s="1">
        <f t="shared" si="8"/>
        <v>5.9727202732248637E-2</v>
      </c>
      <c r="L60" s="1">
        <f t="shared" si="9"/>
        <v>8.3476487783656732E-3</v>
      </c>
      <c r="M60" s="9">
        <f>2.302585*0.05*SUM($L$3:L60)</f>
        <v>1.0990827743624587</v>
      </c>
    </row>
    <row r="61" spans="1:13">
      <c r="B61" s="2">
        <f t="shared" si="10"/>
        <v>2.8999999999999977</v>
      </c>
      <c r="C61" s="1">
        <f t="shared" si="0"/>
        <v>1.258925411794174E-3</v>
      </c>
      <c r="D61" s="1">
        <f t="shared" si="1"/>
        <v>7.943282347242773E-12</v>
      </c>
      <c r="E61" s="1">
        <f t="shared" si="2"/>
        <v>9.9999955331660742E-2</v>
      </c>
      <c r="F61" s="1">
        <f t="shared" si="3"/>
        <v>4.4668339262481838E-8</v>
      </c>
      <c r="G61" s="1">
        <f t="shared" si="4"/>
        <v>7.5486566514816472E-3</v>
      </c>
      <c r="H61" s="1">
        <f t="shared" si="5"/>
        <v>4.2449215848011111E-2</v>
      </c>
      <c r="I61" s="1">
        <f t="shared" si="6"/>
        <v>2.1275005060511531E-6</v>
      </c>
      <c r="J61" s="1">
        <f t="shared" si="7"/>
        <v>1.1963814539159362E-15</v>
      </c>
      <c r="K61" s="1">
        <f t="shared" si="8"/>
        <v>5.8805409894428118E-2</v>
      </c>
      <c r="L61" s="1">
        <f t="shared" si="9"/>
        <v>7.6700612946423814E-3</v>
      </c>
      <c r="M61" s="9">
        <f>2.302585*0.05*SUM($L$3:L61)</f>
        <v>1.099965822766765</v>
      </c>
    </row>
    <row r="62" spans="1:13">
      <c r="B62" s="2">
        <f t="shared" si="10"/>
        <v>2.9499999999999975</v>
      </c>
      <c r="C62" s="1">
        <f t="shared" si="0"/>
        <v>1.1220184543019698E-3</v>
      </c>
      <c r="D62" s="1">
        <f t="shared" si="1"/>
        <v>8.9125093813374055E-12</v>
      </c>
      <c r="E62" s="1">
        <f t="shared" si="2"/>
        <v>9.9999949881301758E-2</v>
      </c>
      <c r="F62" s="1">
        <f t="shared" si="3"/>
        <v>5.0118698243875228E-8</v>
      </c>
      <c r="G62" s="1">
        <f t="shared" si="4"/>
        <v>6.8400124096937645E-3</v>
      </c>
      <c r="H62" s="1">
        <f t="shared" si="5"/>
        <v>4.3157560662319218E-2</v>
      </c>
      <c r="I62" s="1">
        <f t="shared" si="6"/>
        <v>2.4269279854831321E-6</v>
      </c>
      <c r="J62" s="1">
        <f t="shared" si="7"/>
        <v>1.5312880369650924E-15</v>
      </c>
      <c r="K62" s="1">
        <f t="shared" si="8"/>
        <v>5.7959553817308954E-2</v>
      </c>
      <c r="L62" s="1">
        <f t="shared" si="9"/>
        <v>7.028746967322314E-3</v>
      </c>
      <c r="M62" s="9">
        <f>2.302585*0.05*SUM($L$3:L62)</f>
        <v>1.1007750371335525</v>
      </c>
    </row>
    <row r="63" spans="1:13">
      <c r="B63" s="2">
        <f t="shared" si="10"/>
        <v>2.9999999999999973</v>
      </c>
      <c r="C63" s="1">
        <f t="shared" si="0"/>
        <v>1.0000000000000061E-3</v>
      </c>
      <c r="D63" s="1">
        <f t="shared" si="1"/>
        <v>9.9999999999999396E-12</v>
      </c>
      <c r="E63" s="1">
        <f t="shared" si="2"/>
        <v>9.9999943765899102E-2</v>
      </c>
      <c r="F63" s="1">
        <f t="shared" si="3"/>
        <v>5.6234100896275748E-8</v>
      </c>
      <c r="G63" s="1">
        <f t="shared" si="4"/>
        <v>6.1881919310103669E-3</v>
      </c>
      <c r="H63" s="1">
        <f t="shared" si="5"/>
        <v>4.3809043905187015E-2</v>
      </c>
      <c r="I63" s="1">
        <f t="shared" si="6"/>
        <v>2.7641638006632811E-6</v>
      </c>
      <c r="J63" s="1">
        <f t="shared" si="7"/>
        <v>1.9568781100267932E-15</v>
      </c>
      <c r="K63" s="1">
        <f t="shared" si="8"/>
        <v>5.7185371533104892E-2</v>
      </c>
      <c r="L63" s="1">
        <f t="shared" si="9"/>
        <v>6.4250954345998774E-3</v>
      </c>
      <c r="M63" s="9">
        <f>2.302585*0.05*SUM($L$3:L63)</f>
        <v>1.1015147535521164</v>
      </c>
    </row>
    <row r="64" spans="1:13">
      <c r="B64" s="2">
        <f t="shared" si="10"/>
        <v>3.0499999999999972</v>
      </c>
      <c r="C64" s="1">
        <f t="shared" si="0"/>
        <v>8.9125093813375135E-4</v>
      </c>
      <c r="D64" s="1">
        <f t="shared" si="1"/>
        <v>1.1220184543019561E-11</v>
      </c>
      <c r="E64" s="1">
        <f t="shared" si="2"/>
        <v>9.9999936904305364E-2</v>
      </c>
      <c r="F64" s="1">
        <f t="shared" si="3"/>
        <v>6.3095694637326978E-8</v>
      </c>
      <c r="G64" s="1">
        <f t="shared" si="4"/>
        <v>5.5904369698981521E-3</v>
      </c>
      <c r="H64" s="1">
        <f t="shared" si="5"/>
        <v>4.440641929636531E-2</v>
      </c>
      <c r="I64" s="1">
        <f t="shared" si="6"/>
        <v>3.1437337340456045E-6</v>
      </c>
      <c r="J64" s="1">
        <f t="shared" si="7"/>
        <v>2.4971564674076007E-15</v>
      </c>
      <c r="K64" s="1">
        <f t="shared" si="8"/>
        <v>5.6478481078598215E-2</v>
      </c>
      <c r="L64" s="1">
        <f t="shared" si="9"/>
        <v>5.8597955129146978E-3</v>
      </c>
      <c r="M64" s="9">
        <f>2.302585*0.05*SUM($L$3:L64)</f>
        <v>1.1021893874146718</v>
      </c>
    </row>
    <row r="65" spans="2:13">
      <c r="B65" s="2">
        <f t="shared" si="10"/>
        <v>3.099999999999997</v>
      </c>
      <c r="C65" s="1">
        <f t="shared" si="0"/>
        <v>7.9432823472428706E-4</v>
      </c>
      <c r="D65" s="1">
        <f t="shared" si="1"/>
        <v>1.2589254117941584E-11</v>
      </c>
      <c r="E65" s="1">
        <f t="shared" si="2"/>
        <v>9.9999929205471683E-2</v>
      </c>
      <c r="F65" s="1">
        <f t="shared" si="3"/>
        <v>7.0794528319725412E-8</v>
      </c>
      <c r="G65" s="1">
        <f t="shared" si="4"/>
        <v>5.043771194564734E-3</v>
      </c>
      <c r="H65" s="1">
        <f t="shared" si="5"/>
        <v>4.4952658088877509E-2</v>
      </c>
      <c r="I65" s="1">
        <f t="shared" si="6"/>
        <v>3.5707165545901995E-6</v>
      </c>
      <c r="J65" s="1">
        <f t="shared" si="7"/>
        <v>3.1824044790881862E-15</v>
      </c>
      <c r="K65" s="1">
        <f t="shared" si="8"/>
        <v>5.5834457918199736E-2</v>
      </c>
      <c r="L65" s="1">
        <f t="shared" si="9"/>
        <v>5.3329117743670558E-3</v>
      </c>
      <c r="M65" s="9">
        <f>2.302585*0.05*SUM($L$3:L65)</f>
        <v>1.1028033615475707</v>
      </c>
    </row>
    <row r="66" spans="2:13">
      <c r="B66" s="2">
        <f t="shared" si="10"/>
        <v>3.1499999999999968</v>
      </c>
      <c r="C66" s="1">
        <f t="shared" si="0"/>
        <v>7.0794578438414311E-4</v>
      </c>
      <c r="D66" s="1">
        <f t="shared" si="1"/>
        <v>1.4125375446227439E-11</v>
      </c>
      <c r="E66" s="1">
        <f t="shared" si="2"/>
        <v>9.9999920567239622E-2</v>
      </c>
      <c r="F66" s="1">
        <f t="shared" si="3"/>
        <v>7.9432760376743245E-8</v>
      </c>
      <c r="G66" s="1">
        <f t="shared" si="4"/>
        <v>4.5450862897796918E-3</v>
      </c>
      <c r="H66" s="1">
        <f t="shared" si="5"/>
        <v>4.5450862897796596E-2</v>
      </c>
      <c r="I66" s="1">
        <f t="shared" si="6"/>
        <v>4.0508124196649146E-6</v>
      </c>
      <c r="J66" s="1">
        <f t="shared" si="7"/>
        <v>4.0508124196648812E-15</v>
      </c>
      <c r="K66" s="1">
        <f t="shared" si="8"/>
        <v>5.524890182897569E-2</v>
      </c>
      <c r="L66" s="1">
        <f t="shared" si="9"/>
        <v>4.8439723097060969E-3</v>
      </c>
      <c r="M66" s="9">
        <f>2.302585*0.05*SUM($L$3:L66)</f>
        <v>1.103361044446608</v>
      </c>
    </row>
    <row r="67" spans="2:13">
      <c r="B67" s="2">
        <f t="shared" si="10"/>
        <v>3.1999999999999966</v>
      </c>
      <c r="C67" s="1">
        <f t="shared" ref="C67:C130" si="11">Acid_H(B67)</f>
        <v>6.3095734448019819E-4</v>
      </c>
      <c r="D67" s="1">
        <f t="shared" ref="D67:D130" si="12">Base_OH(C67,14)</f>
        <v>1.5848931924611011E-11</v>
      </c>
      <c r="E67" s="1">
        <f t="shared" ref="E67:E130" si="13">Acid_HA(C67,0.1,9.25)</f>
        <v>9.9999910874985623E-2</v>
      </c>
      <c r="F67" s="1">
        <f t="shared" ref="F67:F130" si="14">Base_A(C67,0.1,9.25)</f>
        <v>8.9125014380621187E-8</v>
      </c>
      <c r="G67" s="1">
        <f t="shared" ref="G67:G130" si="15">Acid_HHHT(C67,0.05,2.15,7.2,12.15)</f>
        <v>4.0912155953614351E-3</v>
      </c>
      <c r="H67" s="1">
        <f t="shared" ref="H67:H130" si="16">Amp_HHT(C67,0.05,2.15,7.2,12.15)</f>
        <v>4.5904193985234897E-2</v>
      </c>
      <c r="I67" s="1">
        <f t="shared" ref="I67:I130" si="17">Amp_HT(C67,0.05,2.15,7.2,12.15)</f>
        <v>4.5904193985234515E-6</v>
      </c>
      <c r="J67" s="1">
        <f t="shared" ref="J67:J130" si="18">Base_T(C67,0.05,2.15,7.2,12.15)</f>
        <v>5.1505352781289871E-15</v>
      </c>
      <c r="K67" s="1">
        <f t="shared" ref="K67:K130" si="19">C67+E67-H67-2*I67-3*J67</f>
        <v>5.4717493395418419E-2</v>
      </c>
      <c r="L67" s="1">
        <f t="shared" ref="L67:L130" si="20">C67+D67+(C67/(C67+10^-9.25))*F67+(C67/(C67+10^-2.15))*H67 +(C67/(C67+10^-7.2))*I67 +(10^-12.15/(C67+10^-12.15))*I67</f>
        <v>4.3920604033979831E-3</v>
      </c>
      <c r="M67" s="9">
        <f>2.302585*0.05*SUM($L$3:L67)</f>
        <v>1.1038666990668058</v>
      </c>
    </row>
    <row r="68" spans="2:13">
      <c r="B68" s="2">
        <f t="shared" ref="B68:B131" si="21">pH(B67,0.05,14)</f>
        <v>3.2499999999999964</v>
      </c>
      <c r="C68" s="1">
        <f t="shared" si="11"/>
        <v>5.6234132519035365E-4</v>
      </c>
      <c r="D68" s="1">
        <f t="shared" si="12"/>
        <v>1.7782794100389085E-11</v>
      </c>
      <c r="E68" s="1">
        <f t="shared" si="13"/>
        <v>9.9999900000100006E-2</v>
      </c>
      <c r="F68" s="1">
        <f t="shared" si="14"/>
        <v>9.9999900000099186E-8</v>
      </c>
      <c r="G68" s="1">
        <f t="shared" si="15"/>
        <v>3.6789953920185201E-3</v>
      </c>
      <c r="H68" s="1">
        <f t="shared" si="16"/>
        <v>4.6315807888857224E-2</v>
      </c>
      <c r="I68" s="1">
        <f t="shared" si="17"/>
        <v>5.1967191177201817E-6</v>
      </c>
      <c r="J68" s="1">
        <f t="shared" si="18"/>
        <v>6.5422817552544439E-15</v>
      </c>
      <c r="K68" s="1">
        <f t="shared" si="19"/>
        <v>5.4236039998178068E-2</v>
      </c>
      <c r="L68" s="1">
        <f t="shared" si="20"/>
        <v>3.975904591033412E-3</v>
      </c>
      <c r="M68" s="9">
        <f>2.302585*0.05*SUM($L$3:L68)</f>
        <v>1.104324441980443</v>
      </c>
    </row>
    <row r="69" spans="2:13">
      <c r="B69" s="2">
        <f t="shared" si="21"/>
        <v>3.2999999999999963</v>
      </c>
      <c r="C69" s="1">
        <f t="shared" si="11"/>
        <v>5.0118723362727654E-4</v>
      </c>
      <c r="D69" s="1">
        <f t="shared" si="12"/>
        <v>1.9952623149688628E-11</v>
      </c>
      <c r="E69" s="1">
        <f t="shared" si="13"/>
        <v>9.9999887798280465E-2</v>
      </c>
      <c r="F69" s="1">
        <f t="shared" si="14"/>
        <v>1.1220171953779546E-7</v>
      </c>
      <c r="G69" s="1">
        <f t="shared" si="15"/>
        <v>3.3053144634374817E-3</v>
      </c>
      <c r="H69" s="1">
        <f t="shared" si="16"/>
        <v>4.6688807763900185E-2</v>
      </c>
      <c r="I69" s="1">
        <f t="shared" si="17"/>
        <v>5.8777726540346233E-6</v>
      </c>
      <c r="J69" s="1">
        <f t="shared" si="18"/>
        <v>8.3025745525807588E-15</v>
      </c>
      <c r="K69" s="1">
        <f t="shared" si="19"/>
        <v>5.3800511722674568E-2</v>
      </c>
      <c r="L69" s="1">
        <f t="shared" si="20"/>
        <v>3.5939631882243462E-3</v>
      </c>
      <c r="M69" s="9">
        <f>2.302585*0.05*SUM($L$3:L69)</f>
        <v>1.104738212266831</v>
      </c>
    </row>
    <row r="70" spans="2:13">
      <c r="B70" s="2">
        <f t="shared" si="21"/>
        <v>3.3499999999999961</v>
      </c>
      <c r="C70" s="1">
        <f t="shared" si="11"/>
        <v>4.4668359215096711E-4</v>
      </c>
      <c r="D70" s="1">
        <f t="shared" si="12"/>
        <v>2.2387211385683196E-11</v>
      </c>
      <c r="E70" s="1">
        <f t="shared" si="13"/>
        <v>9.9999874107617306E-2</v>
      </c>
      <c r="F70" s="1">
        <f t="shared" si="14"/>
        <v>1.2589238269029586E-7</v>
      </c>
      <c r="G70" s="1">
        <f t="shared" si="15"/>
        <v>2.9671529089049468E-3</v>
      </c>
      <c r="H70" s="1">
        <f t="shared" si="16"/>
        <v>4.7026204463145996E-2</v>
      </c>
      <c r="I70" s="1">
        <f t="shared" si="17"/>
        <v>6.6426279385299234E-6</v>
      </c>
      <c r="J70" s="1">
        <f t="shared" si="18"/>
        <v>1.0527855799827973E-14</v>
      </c>
      <c r="K70" s="1">
        <f t="shared" si="19"/>
        <v>5.3407067980713638E-2</v>
      </c>
      <c r="L70" s="1">
        <f t="shared" si="20"/>
        <v>3.2445007819791381E-3</v>
      </c>
      <c r="M70" s="9">
        <f>2.302585*0.05*SUM($L$3:L70)</f>
        <v>1.1051117492084848</v>
      </c>
    </row>
    <row r="71" spans="2:13">
      <c r="B71" s="2">
        <f t="shared" si="21"/>
        <v>3.3999999999999959</v>
      </c>
      <c r="C71" s="1">
        <f t="shared" si="11"/>
        <v>3.9810717055350098E-4</v>
      </c>
      <c r="D71" s="1">
        <f t="shared" si="12"/>
        <v>2.5118864315095565E-11</v>
      </c>
      <c r="E71" s="1">
        <f t="shared" si="13"/>
        <v>9.9999858746445069E-2</v>
      </c>
      <c r="F71" s="1">
        <f t="shared" si="14"/>
        <v>1.4125355493632446E-7</v>
      </c>
      <c r="G71" s="1">
        <f t="shared" si="15"/>
        <v>2.6616113818158163E-3</v>
      </c>
      <c r="H71" s="1">
        <f t="shared" si="16"/>
        <v>4.7330887178082676E-2</v>
      </c>
      <c r="I71" s="1">
        <f t="shared" si="17"/>
        <v>7.5014400881687506E-6</v>
      </c>
      <c r="J71" s="1">
        <f t="shared" si="18"/>
        <v>1.3339656454430914E-14</v>
      </c>
      <c r="K71" s="1">
        <f t="shared" si="19"/>
        <v>5.3052075858699539E-2</v>
      </c>
      <c r="L71" s="1">
        <f t="shared" si="20"/>
        <v>2.9256553194833379E-3</v>
      </c>
      <c r="M71" s="9">
        <f>2.302585*0.05*SUM($L$3:L71)</f>
        <v>1.1054485777111753</v>
      </c>
    </row>
    <row r="72" spans="2:13">
      <c r="B72" s="2">
        <f t="shared" si="21"/>
        <v>3.4499999999999957</v>
      </c>
      <c r="C72" s="1">
        <f t="shared" si="11"/>
        <v>3.5481338923357895E-4</v>
      </c>
      <c r="D72" s="1">
        <f t="shared" si="12"/>
        <v>2.8183829312644261E-11</v>
      </c>
      <c r="E72" s="1">
        <f t="shared" si="13"/>
        <v>9.9999841510931942E-2</v>
      </c>
      <c r="F72" s="1">
        <f t="shared" si="14"/>
        <v>1.5848906805786476E-7</v>
      </c>
      <c r="G72" s="1">
        <f t="shared" si="15"/>
        <v>2.3859320160814815E-3</v>
      </c>
      <c r="H72" s="1">
        <f t="shared" si="16"/>
        <v>4.7605602377650574E-2</v>
      </c>
      <c r="I72" s="1">
        <f t="shared" si="17"/>
        <v>8.46560625106751E-6</v>
      </c>
      <c r="J72" s="1">
        <f t="shared" si="18"/>
        <v>1.6891105126119801E-14</v>
      </c>
      <c r="K72" s="1">
        <f t="shared" si="19"/>
        <v>5.2732121309962146E-2</v>
      </c>
      <c r="L72" s="1">
        <f t="shared" si="20"/>
        <v>2.6354953116919507E-3</v>
      </c>
      <c r="M72" s="9">
        <f>2.302585*0.05*SUM($L$3:L72)</f>
        <v>1.1057520003097889</v>
      </c>
    </row>
    <row r="73" spans="2:13">
      <c r="B73" s="2">
        <f t="shared" si="21"/>
        <v>3.4999999999999956</v>
      </c>
      <c r="C73" s="1">
        <f t="shared" si="11"/>
        <v>3.1622776601684119E-4</v>
      </c>
      <c r="D73" s="1">
        <f t="shared" si="12"/>
        <v>3.1622776601683464E-11</v>
      </c>
      <c r="E73" s="1">
        <f t="shared" si="13"/>
        <v>9.9999822172375227E-2</v>
      </c>
      <c r="F73" s="1">
        <f t="shared" si="14"/>
        <v>1.7782762477668679E-7</v>
      </c>
      <c r="G73" s="1">
        <f t="shared" si="15"/>
        <v>2.1375123035763358E-3</v>
      </c>
      <c r="H73" s="1">
        <f t="shared" si="16"/>
        <v>4.7852939779662006E-2</v>
      </c>
      <c r="I73" s="1">
        <f t="shared" si="17"/>
        <v>9.5479167402833764E-6</v>
      </c>
      <c r="J73" s="1">
        <f t="shared" si="18"/>
        <v>2.1375123035762675E-14</v>
      </c>
      <c r="K73" s="1">
        <f t="shared" si="19"/>
        <v>5.2444014325185369E-2</v>
      </c>
      <c r="L73" s="1">
        <f t="shared" si="20"/>
        <v>2.3720673106992531E-3</v>
      </c>
      <c r="M73" s="9">
        <f>2.302585*0.05*SUM($L$3:L73)</f>
        <v>1.1060250946402193</v>
      </c>
    </row>
    <row r="74" spans="2:13">
      <c r="B74" s="2">
        <f t="shared" si="21"/>
        <v>3.5499999999999954</v>
      </c>
      <c r="C74" s="1">
        <f t="shared" si="11"/>
        <v>2.8183829312644837E-4</v>
      </c>
      <c r="D74" s="1">
        <f t="shared" si="12"/>
        <v>3.5481338923357167E-11</v>
      </c>
      <c r="E74" s="1">
        <f t="shared" si="13"/>
        <v>9.9999800474166622E-2</v>
      </c>
      <c r="F74" s="1">
        <f t="shared" si="14"/>
        <v>1.9952583339050965E-7</v>
      </c>
      <c r="G74" s="1">
        <f t="shared" si="15"/>
        <v>1.9139131270206088E-3</v>
      </c>
      <c r="H74" s="1">
        <f t="shared" si="16"/>
        <v>4.807532414851088E-2</v>
      </c>
      <c r="I74" s="1">
        <f t="shared" si="17"/>
        <v>1.0762724441479508E-5</v>
      </c>
      <c r="J74" s="1">
        <f t="shared" si="18"/>
        <v>2.7034741490628592E-14</v>
      </c>
      <c r="K74" s="1">
        <f t="shared" si="19"/>
        <v>5.2184789169818127E-2</v>
      </c>
      <c r="L74" s="1">
        <f t="shared" si="20"/>
        <v>2.1334342542296434E-3</v>
      </c>
      <c r="M74" s="9">
        <f>2.302585*0.05*SUM($L$3:L74)</f>
        <v>1.1062707153258329</v>
      </c>
    </row>
    <row r="75" spans="2:13">
      <c r="B75" s="2">
        <f t="shared" si="21"/>
        <v>3.5999999999999952</v>
      </c>
      <c r="C75" s="1">
        <f t="shared" si="11"/>
        <v>2.5118864315096077E-4</v>
      </c>
      <c r="D75" s="1">
        <f t="shared" si="12"/>
        <v>3.9810717055349288E-11</v>
      </c>
      <c r="E75" s="1">
        <f t="shared" si="13"/>
        <v>9.9999776128387341E-2</v>
      </c>
      <c r="F75" s="1">
        <f t="shared" si="14"/>
        <v>2.2387161267071989E-7</v>
      </c>
      <c r="G75" s="1">
        <f t="shared" si="15"/>
        <v>1.7128620555491468E-3</v>
      </c>
      <c r="H75" s="1">
        <f t="shared" si="16"/>
        <v>4.8275011809702097E-2</v>
      </c>
      <c r="I75" s="1">
        <f t="shared" si="17"/>
        <v>1.2126134714575404E-5</v>
      </c>
      <c r="J75" s="1">
        <f t="shared" si="18"/>
        <v>3.417609110177228E-14</v>
      </c>
      <c r="K75" s="1">
        <f t="shared" si="19"/>
        <v>5.195170069230453E-2</v>
      </c>
      <c r="L75" s="1">
        <f t="shared" si="20"/>
        <v>1.9177055365804008E-3</v>
      </c>
      <c r="M75" s="9">
        <f>2.302585*0.05*SUM($L$3:L75)</f>
        <v>1.1064914993259805</v>
      </c>
    </row>
    <row r="76" spans="2:13">
      <c r="B76" s="2">
        <f t="shared" si="21"/>
        <v>3.649999999999995</v>
      </c>
      <c r="C76" s="1">
        <f t="shared" si="11"/>
        <v>2.2387211385683652E-4</v>
      </c>
      <c r="D76" s="1">
        <f t="shared" si="12"/>
        <v>4.4668359215095803E-11</v>
      </c>
      <c r="E76" s="1">
        <f t="shared" si="13"/>
        <v>9.999974881198781E-2</v>
      </c>
      <c r="F76" s="1">
        <f t="shared" si="14"/>
        <v>2.5118801219519557E-7</v>
      </c>
      <c r="G76" s="1">
        <f t="shared" si="15"/>
        <v>1.5322528916531868E-3</v>
      </c>
      <c r="H76" s="1">
        <f t="shared" si="16"/>
        <v>4.8454090890032192E-2</v>
      </c>
      <c r="I76" s="1">
        <f t="shared" si="17"/>
        <v>1.3656218271440157E-5</v>
      </c>
      <c r="J76" s="1">
        <f t="shared" si="18"/>
        <v>4.3184753962157921E-14</v>
      </c>
      <c r="K76" s="1">
        <f t="shared" si="19"/>
        <v>5.1742217599140022E-2</v>
      </c>
      <c r="L76" s="1">
        <f t="shared" si="20"/>
        <v>1.7230598013082618E-3</v>
      </c>
      <c r="M76" s="9">
        <f>2.302585*0.05*SUM($L$3:L76)</f>
        <v>1.1066898739086102</v>
      </c>
    </row>
    <row r="77" spans="2:13">
      <c r="B77" s="2">
        <f t="shared" si="21"/>
        <v>3.6999999999999948</v>
      </c>
      <c r="C77" s="1">
        <f t="shared" si="11"/>
        <v>1.9952623149689032E-4</v>
      </c>
      <c r="D77" s="1">
        <f t="shared" si="12"/>
        <v>5.0118723362726638E-11</v>
      </c>
      <c r="E77" s="1">
        <f t="shared" si="13"/>
        <v>9.9999718162501194E-2</v>
      </c>
      <c r="F77" s="1">
        <f t="shared" si="14"/>
        <v>2.8183749880044605E-7</v>
      </c>
      <c r="G77" s="1">
        <f t="shared" si="15"/>
        <v>1.3701423309915562E-3</v>
      </c>
      <c r="H77" s="1">
        <f t="shared" si="16"/>
        <v>4.8614484419149978E-2</v>
      </c>
      <c r="I77" s="1">
        <f t="shared" si="17"/>
        <v>1.5373249803927984E-5</v>
      </c>
      <c r="J77" s="1">
        <f t="shared" si="18"/>
        <v>5.4546348664660183E-14</v>
      </c>
      <c r="K77" s="1">
        <f t="shared" si="19"/>
        <v>5.155401347507662E-2</v>
      </c>
      <c r="L77" s="1">
        <f t="shared" si="20"/>
        <v>1.5477614915452103E-3</v>
      </c>
      <c r="M77" s="9">
        <f>2.302585*0.05*SUM($L$3:L77)</f>
        <v>1.1068680665283108</v>
      </c>
    </row>
    <row r="78" spans="2:13">
      <c r="B78" s="2">
        <f t="shared" si="21"/>
        <v>3.7499999999999947</v>
      </c>
      <c r="C78" s="1">
        <f t="shared" si="11"/>
        <v>1.7782794100389447E-4</v>
      </c>
      <c r="D78" s="1">
        <f t="shared" si="12"/>
        <v>5.6234132519034215E-11</v>
      </c>
      <c r="E78" s="1">
        <f t="shared" si="13"/>
        <v>9.9999683773233983E-2</v>
      </c>
      <c r="F78" s="1">
        <f t="shared" si="14"/>
        <v>3.1622676601999632E-7</v>
      </c>
      <c r="G78" s="1">
        <f t="shared" si="15"/>
        <v>1.2247444698577584E-3</v>
      </c>
      <c r="H78" s="1">
        <f t="shared" si="16"/>
        <v>4.8757955554610939E-2</v>
      </c>
      <c r="I78" s="1">
        <f t="shared" si="17"/>
        <v>1.7299975462431324E-5</v>
      </c>
      <c r="J78" s="1">
        <f t="shared" si="18"/>
        <v>6.8872442819933735E-14</v>
      </c>
      <c r="K78" s="1">
        <f t="shared" si="19"/>
        <v>5.1384956208495453E-2</v>
      </c>
      <c r="L78" s="1">
        <f t="shared" si="20"/>
        <v>1.3901721684071871E-3</v>
      </c>
      <c r="M78" s="9">
        <f>2.302585*0.05*SUM($L$3:L78)</f>
        <v>1.1070281160074302</v>
      </c>
    </row>
    <row r="79" spans="2:13">
      <c r="B79" s="2">
        <f t="shared" si="21"/>
        <v>3.7999999999999945</v>
      </c>
      <c r="C79" s="1">
        <f t="shared" si="11"/>
        <v>1.5848931924611337E-4</v>
      </c>
      <c r="D79" s="1">
        <f t="shared" si="12"/>
        <v>6.309573444801852E-11</v>
      </c>
      <c r="E79" s="1">
        <f t="shared" si="13"/>
        <v>9.999964518786969E-2</v>
      </c>
      <c r="F79" s="1">
        <f t="shared" si="14"/>
        <v>3.5481213031262597E-7</v>
      </c>
      <c r="G79" s="1">
        <f t="shared" si="15"/>
        <v>1.0944237749348279E-3</v>
      </c>
      <c r="H79" s="1">
        <f t="shared" si="16"/>
        <v>4.8886114312330003E-2</v>
      </c>
      <c r="I79" s="1">
        <f t="shared" si="17"/>
        <v>1.9461912648236263E-5</v>
      </c>
      <c r="J79" s="1">
        <f t="shared" si="18"/>
        <v>8.6933170518423217E-14</v>
      </c>
      <c r="K79" s="1">
        <f t="shared" si="19"/>
        <v>5.1233096369228528E-2</v>
      </c>
      <c r="L79" s="1">
        <f t="shared" si="20"/>
        <v>1.2487575401191986E-3</v>
      </c>
      <c r="M79" s="9">
        <f>2.302585*0.05*SUM($L$3:L79)</f>
        <v>1.1071718845264562</v>
      </c>
    </row>
    <row r="80" spans="2:13">
      <c r="B80" s="2">
        <f t="shared" si="21"/>
        <v>3.8499999999999943</v>
      </c>
      <c r="C80" s="1">
        <f t="shared" si="11"/>
        <v>1.4125375446227728E-4</v>
      </c>
      <c r="D80" s="1">
        <f t="shared" si="12"/>
        <v>7.0794578438412861E-11</v>
      </c>
      <c r="E80" s="1">
        <f t="shared" si="13"/>
        <v>9.9999601894414328E-2</v>
      </c>
      <c r="F80" s="1">
        <f t="shared" si="14"/>
        <v>3.9810558566660914E-7</v>
      </c>
      <c r="G80" s="1">
        <f t="shared" si="15"/>
        <v>9.7768702006249364E-4</v>
      </c>
      <c r="H80" s="1">
        <f t="shared" si="16"/>
        <v>4.9000425293840633E-2</v>
      </c>
      <c r="I80" s="1">
        <f t="shared" si="17"/>
        <v>2.1887685987177353E-5</v>
      </c>
      <c r="J80" s="1">
        <f t="shared" si="18"/>
        <v>1.0969828790415676E-13</v>
      </c>
      <c r="K80" s="1">
        <f t="shared" si="19"/>
        <v>5.1096654982732519E-2</v>
      </c>
      <c r="L80" s="1">
        <f t="shared" si="20"/>
        <v>1.1220910523332887E-3</v>
      </c>
      <c r="M80" s="9">
        <f>2.302585*0.05*SUM($L$3:L80)</f>
        <v>1.1073010700277428</v>
      </c>
    </row>
    <row r="81" spans="1:13">
      <c r="B81" s="2">
        <f t="shared" si="21"/>
        <v>3.8999999999999941</v>
      </c>
      <c r="C81" s="1">
        <f t="shared" si="11"/>
        <v>1.2589254117941842E-4</v>
      </c>
      <c r="D81" s="1">
        <f t="shared" si="12"/>
        <v>7.943282347242708E-11</v>
      </c>
      <c r="E81" s="1">
        <f t="shared" si="13"/>
        <v>9.99995533184031E-2</v>
      </c>
      <c r="F81" s="1">
        <f t="shared" si="14"/>
        <v>4.4668159689755454E-7</v>
      </c>
      <c r="G81" s="1">
        <f t="shared" si="15"/>
        <v>8.7317459698441199E-4</v>
      </c>
      <c r="H81" s="1">
        <f t="shared" si="16"/>
        <v>4.910221599907566E-2</v>
      </c>
      <c r="I81" s="1">
        <f t="shared" si="17"/>
        <v>2.4609403801545177E-5</v>
      </c>
      <c r="J81" s="1">
        <f t="shared" si="18"/>
        <v>1.3838884745905133E-13</v>
      </c>
      <c r="K81" s="1">
        <f t="shared" si="19"/>
        <v>5.0974011052488603E-2</v>
      </c>
      <c r="L81" s="1">
        <f t="shared" si="20"/>
        <v>1.0088547869482585E-3</v>
      </c>
      <c r="M81" s="9">
        <f>2.302585*0.05*SUM($L$3:L81)</f>
        <v>1.1074172187227231</v>
      </c>
    </row>
    <row r="82" spans="1:13">
      <c r="B82" s="2">
        <f t="shared" si="21"/>
        <v>3.949999999999994</v>
      </c>
      <c r="C82" s="1">
        <f t="shared" si="11"/>
        <v>1.122018454301979E-4</v>
      </c>
      <c r="D82" s="1">
        <f t="shared" si="12"/>
        <v>8.9125093813373312E-11</v>
      </c>
      <c r="E82" s="1">
        <f t="shared" si="13"/>
        <v>9.9999498815278254E-2</v>
      </c>
      <c r="F82" s="1">
        <f t="shared" si="14"/>
        <v>5.0118472175342312E-7</v>
      </c>
      <c r="G82" s="1">
        <f t="shared" si="15"/>
        <v>7.7965152205965648E-4</v>
      </c>
      <c r="H82" s="1">
        <f t="shared" si="16"/>
        <v>4.9192685397869501E-2</v>
      </c>
      <c r="I82" s="1">
        <f t="shared" si="17"/>
        <v>2.7663079896309467E-5</v>
      </c>
      <c r="J82" s="1">
        <f t="shared" si="18"/>
        <v>1.7454223431518587E-13</v>
      </c>
      <c r="K82" s="1">
        <f t="shared" si="19"/>
        <v>5.0863689102522709E-2</v>
      </c>
      <c r="L82" s="1">
        <f t="shared" si="20"/>
        <v>9.0783831183209867E-4</v>
      </c>
      <c r="M82" s="9">
        <f>2.302585*0.05*SUM($L$3:L82)</f>
        <v>1.1075217374666855</v>
      </c>
    </row>
    <row r="83" spans="1:13">
      <c r="B83" s="2">
        <f t="shared" si="21"/>
        <v>3.9999999999999938</v>
      </c>
      <c r="C83" s="1">
        <f t="shared" si="11"/>
        <v>1.0000000000000143E-4</v>
      </c>
      <c r="D83" s="1">
        <f t="shared" si="12"/>
        <v>9.9999999999998569E-11</v>
      </c>
      <c r="E83" s="1">
        <f t="shared" si="13"/>
        <v>9.9999437661837082E-2</v>
      </c>
      <c r="F83" s="1">
        <f t="shared" si="14"/>
        <v>5.6233816293046373E-7</v>
      </c>
      <c r="G83" s="1">
        <f t="shared" si="15"/>
        <v>6.9599838846627344E-4</v>
      </c>
      <c r="H83" s="1">
        <f t="shared" si="16"/>
        <v>4.927291250528449E-2</v>
      </c>
      <c r="I83" s="1">
        <f t="shared" si="17"/>
        <v>3.1089106029138757E-5</v>
      </c>
      <c r="J83" s="1">
        <f t="shared" si="18"/>
        <v>2.2009401553599934E-13</v>
      </c>
      <c r="K83" s="1">
        <f t="shared" si="19"/>
        <v>5.0764346943834034E-2</v>
      </c>
      <c r="L83" s="1">
        <f t="shared" si="20"/>
        <v>8.1793602330620789E-4</v>
      </c>
      <c r="M83" s="9">
        <f>2.302585*0.05*SUM($L$3:L83)</f>
        <v>1.1076159058275967</v>
      </c>
    </row>
    <row r="84" spans="1:13">
      <c r="B84" s="2">
        <f t="shared" si="21"/>
        <v>4.0499999999999936</v>
      </c>
      <c r="C84" s="1">
        <f t="shared" si="11"/>
        <v>8.9125093813375862E-5</v>
      </c>
      <c r="D84" s="1">
        <f t="shared" si="12"/>
        <v>1.122018454301947E-10</v>
      </c>
      <c r="E84" s="1">
        <f t="shared" si="13"/>
        <v>9.9999369046636588E-2</v>
      </c>
      <c r="F84" s="1">
        <f t="shared" si="14"/>
        <v>6.3095336343359732E-7</v>
      </c>
      <c r="G84" s="1">
        <f t="shared" si="15"/>
        <v>6.2120245270022925E-4</v>
      </c>
      <c r="H84" s="1">
        <f t="shared" si="16"/>
        <v>4.9343864765975999E-2</v>
      </c>
      <c r="I84" s="1">
        <f t="shared" si="17"/>
        <v>3.493278104629317E-5</v>
      </c>
      <c r="J84" s="1">
        <f t="shared" si="18"/>
        <v>2.7748094302511466E-13</v>
      </c>
      <c r="K84" s="1">
        <f t="shared" si="19"/>
        <v>5.067476381154893E-2</v>
      </c>
      <c r="L84" s="1">
        <f t="shared" si="20"/>
        <v>7.3814343076820412E-4</v>
      </c>
      <c r="M84" s="9">
        <f>2.302585*0.05*SUM($L$3:L84)</f>
        <v>1.1077008877271735</v>
      </c>
    </row>
    <row r="85" spans="1:13">
      <c r="B85" s="2">
        <f t="shared" si="21"/>
        <v>4.0999999999999934</v>
      </c>
      <c r="C85" s="1">
        <f t="shared" si="11"/>
        <v>7.9432823472429346E-5</v>
      </c>
      <c r="D85" s="1">
        <f t="shared" si="12"/>
        <v>1.2589254117941483E-10</v>
      </c>
      <c r="E85" s="1">
        <f t="shared" si="13"/>
        <v>9.9999292059227474E-2</v>
      </c>
      <c r="F85" s="1">
        <f t="shared" si="14"/>
        <v>7.0794077254727224E-7</v>
      </c>
      <c r="G85" s="1">
        <f t="shared" si="15"/>
        <v>5.5434899407442876E-4</v>
      </c>
      <c r="H85" s="1">
        <f t="shared" si="16"/>
        <v>4.9406406102232542E-2</v>
      </c>
      <c r="I85" s="1">
        <f t="shared" si="17"/>
        <v>3.9244903343256743E-5</v>
      </c>
      <c r="J85" s="1">
        <f t="shared" si="18"/>
        <v>3.4977056921645182E-13</v>
      </c>
      <c r="K85" s="1">
        <f t="shared" si="19"/>
        <v>5.0593828972731542E-2</v>
      </c>
      <c r="L85" s="1">
        <f t="shared" si="20"/>
        <v>6.6755275033898395E-4</v>
      </c>
      <c r="M85" s="9">
        <f>2.302585*0.05*SUM($L$3:L85)</f>
        <v>1.1077777425746556</v>
      </c>
    </row>
    <row r="86" spans="1:13">
      <c r="B86" s="2">
        <f t="shared" si="21"/>
        <v>4.1499999999999932</v>
      </c>
      <c r="C86" s="1">
        <f t="shared" si="11"/>
        <v>7.0794578438414897E-5</v>
      </c>
      <c r="D86" s="1">
        <f t="shared" si="12"/>
        <v>1.4125375446227323E-10</v>
      </c>
      <c r="E86" s="1">
        <f t="shared" si="13"/>
        <v>9.9999205678074812E-2</v>
      </c>
      <c r="F86" s="1">
        <f t="shared" si="14"/>
        <v>7.9432192520094287E-7</v>
      </c>
      <c r="G86" s="1">
        <f t="shared" si="15"/>
        <v>4.9461304520301893E-4</v>
      </c>
      <c r="H86" s="1">
        <f t="shared" si="16"/>
        <v>4.9461304520301126E-2</v>
      </c>
      <c r="I86" s="1">
        <f t="shared" si="17"/>
        <v>4.4082434055036545E-5</v>
      </c>
      <c r="J86" s="1">
        <f t="shared" si="18"/>
        <v>4.4082434055035817E-13</v>
      </c>
      <c r="K86" s="1">
        <f t="shared" si="19"/>
        <v>5.0520530866779566E-2</v>
      </c>
      <c r="L86" s="1">
        <f t="shared" si="20"/>
        <v>6.0534810261741567E-4</v>
      </c>
      <c r="M86" s="9">
        <f>2.302585*0.05*SUM($L$3:L86)</f>
        <v>1.1078474358476988</v>
      </c>
    </row>
    <row r="87" spans="1:13">
      <c r="B87" s="2">
        <f t="shared" si="21"/>
        <v>4.1999999999999931</v>
      </c>
      <c r="C87" s="1">
        <f t="shared" si="11"/>
        <v>6.3095734448020337E-5</v>
      </c>
      <c r="D87" s="1">
        <f t="shared" si="12"/>
        <v>1.5848931924610881E-10</v>
      </c>
      <c r="E87" s="1">
        <f t="shared" si="13"/>
        <v>9.9999108757005087E-2</v>
      </c>
      <c r="F87" s="1">
        <f t="shared" si="14"/>
        <v>8.9124299492217815E-7</v>
      </c>
      <c r="G87" s="1">
        <f t="shared" si="15"/>
        <v>4.4125155884534466E-4</v>
      </c>
      <c r="H87" s="1">
        <f t="shared" si="16"/>
        <v>4.9509239201397763E-2</v>
      </c>
      <c r="I87" s="1">
        <f t="shared" si="17"/>
        <v>4.950923920139694E-5</v>
      </c>
      <c r="J87" s="1">
        <f t="shared" si="18"/>
        <v>5.5550280042416635E-13</v>
      </c>
      <c r="K87" s="1">
        <f t="shared" si="19"/>
        <v>5.0453946809986036E-2</v>
      </c>
      <c r="L87" s="1">
        <f t="shared" si="20"/>
        <v>5.5080054838871914E-4</v>
      </c>
      <c r="M87" s="9">
        <f>2.302585*0.05*SUM($L$3:L87)</f>
        <v>1.1079108491017344</v>
      </c>
    </row>
    <row r="88" spans="1:13">
      <c r="B88" s="2">
        <f t="shared" si="21"/>
        <v>4.2499999999999929</v>
      </c>
      <c r="C88" s="1">
        <f t="shared" si="11"/>
        <v>5.6234132519035829E-5</v>
      </c>
      <c r="D88" s="1">
        <f t="shared" si="12"/>
        <v>1.7782794100388937E-10</v>
      </c>
      <c r="E88" s="1">
        <f t="shared" si="13"/>
        <v>9.9999000009999894E-2</v>
      </c>
      <c r="F88" s="1">
        <f t="shared" si="14"/>
        <v>9.999900000999826E-7</v>
      </c>
      <c r="G88" s="1">
        <f t="shared" si="15"/>
        <v>3.9359605076212862E-4</v>
      </c>
      <c r="H88" s="1">
        <f t="shared" si="16"/>
        <v>4.955080702862627E-2</v>
      </c>
      <c r="I88" s="1">
        <f t="shared" si="17"/>
        <v>5.5596919911673184E-5</v>
      </c>
      <c r="J88" s="1">
        <f t="shared" si="18"/>
        <v>6.9992375294289289E-13</v>
      </c>
      <c r="K88" s="1">
        <f t="shared" si="19"/>
        <v>5.0393233271969547E-2</v>
      </c>
      <c r="L88" s="1">
        <f t="shared" si="20"/>
        <v>5.0326314482399481E-4</v>
      </c>
      <c r="M88" s="9">
        <f>2.302585*0.05*SUM($L$3:L88)</f>
        <v>1.1079687894101506</v>
      </c>
    </row>
    <row r="89" spans="1:13">
      <c r="B89" s="2">
        <f t="shared" si="21"/>
        <v>4.2999999999999927</v>
      </c>
      <c r="C89" s="1">
        <f t="shared" si="11"/>
        <v>5.0118723362728071E-5</v>
      </c>
      <c r="D89" s="1">
        <f t="shared" si="12"/>
        <v>1.9952623149688461E-10</v>
      </c>
      <c r="E89" s="1">
        <f t="shared" si="13"/>
        <v>9.9998877994134816E-2</v>
      </c>
      <c r="F89" s="1">
        <f t="shared" si="14"/>
        <v>1.1220058651890787E-6</v>
      </c>
      <c r="G89" s="1">
        <f t="shared" si="15"/>
        <v>3.5104573827979767E-4</v>
      </c>
      <c r="H89" s="1">
        <f t="shared" si="16"/>
        <v>4.9586528520001928E-2</v>
      </c>
      <c r="I89" s="1">
        <f t="shared" si="17"/>
        <v>6.2425740836485568E-5</v>
      </c>
      <c r="J89" s="1">
        <f t="shared" si="18"/>
        <v>8.8178702682424175E-13</v>
      </c>
      <c r="K89" s="1">
        <f t="shared" si="19"/>
        <v>5.0337616713177283E-2</v>
      </c>
      <c r="L89" s="1">
        <f t="shared" si="20"/>
        <v>4.6216616240418338E-4</v>
      </c>
      <c r="M89" s="9">
        <f>2.302585*0.05*SUM($L$3:L89)</f>
        <v>1.1080219982538035</v>
      </c>
    </row>
    <row r="90" spans="1:13">
      <c r="B90" s="2">
        <f t="shared" si="21"/>
        <v>4.3499999999999925</v>
      </c>
      <c r="C90" s="1">
        <f t="shared" si="11"/>
        <v>4.466835921509708E-5</v>
      </c>
      <c r="D90" s="1">
        <f t="shared" si="12"/>
        <v>2.2387211385683012E-10</v>
      </c>
      <c r="E90" s="1">
        <f t="shared" si="13"/>
        <v>9.9998741090436938E-2</v>
      </c>
      <c r="F90" s="1">
        <f t="shared" si="14"/>
        <v>1.2589095630617447E-6</v>
      </c>
      <c r="G90" s="1">
        <f t="shared" si="15"/>
        <v>3.1306117906189731E-4</v>
      </c>
      <c r="H90" s="1">
        <f t="shared" si="16"/>
        <v>4.9616853151904228E-2</v>
      </c>
      <c r="I90" s="1">
        <f t="shared" si="17"/>
        <v>7.0085667923097328E-5</v>
      </c>
      <c r="J90" s="1">
        <f t="shared" si="18"/>
        <v>1.1107829798040519E-12</v>
      </c>
      <c r="K90" s="1">
        <f t="shared" si="19"/>
        <v>5.0286384958569269E-2</v>
      </c>
      <c r="L90" s="1">
        <f t="shared" si="20"/>
        <v>4.2701256844593648E-4</v>
      </c>
      <c r="M90" s="9">
        <f>2.302585*0.05*SUM($L$3:L90)</f>
        <v>1.1080711598905493</v>
      </c>
    </row>
    <row r="91" spans="1:13">
      <c r="B91" s="2">
        <f t="shared" si="21"/>
        <v>4.3999999999999924</v>
      </c>
      <c r="C91" s="1">
        <f t="shared" si="11"/>
        <v>3.9810717055350426E-5</v>
      </c>
      <c r="D91" s="1">
        <f t="shared" si="12"/>
        <v>2.511886431509536E-10</v>
      </c>
      <c r="E91" s="1">
        <f t="shared" si="13"/>
        <v>9.9998587482407725E-2</v>
      </c>
      <c r="F91" s="1">
        <f t="shared" si="14"/>
        <v>1.4125175922814141E-6</v>
      </c>
      <c r="G91" s="1">
        <f t="shared" si="15"/>
        <v>2.7915840327002181E-4</v>
      </c>
      <c r="H91" s="1">
        <f t="shared" si="16"/>
        <v>4.9642164067441347E-2</v>
      </c>
      <c r="I91" s="1">
        <f t="shared" si="17"/>
        <v>7.8677527889524064E-5</v>
      </c>
      <c r="J91" s="1">
        <f t="shared" si="18"/>
        <v>1.3991062787870119E-12</v>
      </c>
      <c r="K91" s="1">
        <f t="shared" si="19"/>
        <v>5.0238879072045363E-2</v>
      </c>
      <c r="L91" s="1">
        <f t="shared" si="20"/>
        <v>3.9737385561573296E-4</v>
      </c>
      <c r="M91" s="9">
        <f>2.302585*0.05*SUM($L$3:L91)</f>
        <v>1.108116909244516</v>
      </c>
    </row>
    <row r="92" spans="1:13">
      <c r="B92" s="2">
        <f t="shared" si="21"/>
        <v>4.4499999999999922</v>
      </c>
      <c r="C92" s="1">
        <f t="shared" si="11"/>
        <v>3.5481338923358184E-5</v>
      </c>
      <c r="D92" s="1">
        <f t="shared" si="12"/>
        <v>2.8183829312644029E-10</v>
      </c>
      <c r="E92" s="1">
        <f t="shared" si="13"/>
        <v>9.9998415131926005E-2</v>
      </c>
      <c r="F92" s="1">
        <f t="shared" si="14"/>
        <v>1.5848680739948711E-6</v>
      </c>
      <c r="G92" s="1">
        <f t="shared" si="15"/>
        <v>2.4890352410593809E-4</v>
      </c>
      <c r="H92" s="1">
        <f t="shared" si="16"/>
        <v>4.9662782171151762E-2</v>
      </c>
      <c r="I92" s="1">
        <f t="shared" si="17"/>
        <v>8.8314302980205644E-5</v>
      </c>
      <c r="J92" s="1">
        <f t="shared" si="18"/>
        <v>1.7621020060914484E-12</v>
      </c>
      <c r="K92" s="1">
        <f t="shared" si="19"/>
        <v>5.0194485688450877E-2</v>
      </c>
      <c r="L92" s="1">
        <f t="shared" si="20"/>
        <v>3.728862721459727E-4</v>
      </c>
      <c r="M92" s="9">
        <f>2.302585*0.05*SUM($L$3:L92)</f>
        <v>1.1081598393613634</v>
      </c>
    </row>
    <row r="93" spans="1:13" s="11" customFormat="1">
      <c r="A93" s="32"/>
      <c r="B93" s="10">
        <f t="shared" si="21"/>
        <v>4.499999999999992</v>
      </c>
      <c r="C93" s="11">
        <f t="shared" si="11"/>
        <v>3.1622776601684378E-5</v>
      </c>
      <c r="D93" s="11">
        <f t="shared" si="12"/>
        <v>3.1622776601683211E-10</v>
      </c>
      <c r="E93" s="11">
        <f t="shared" si="13"/>
        <v>9.999822175221218E-2</v>
      </c>
      <c r="F93" s="11">
        <f t="shared" si="14"/>
        <v>1.7782477878246196E-6</v>
      </c>
      <c r="G93" s="11">
        <f t="shared" si="15"/>
        <v>2.2190780602360742E-4</v>
      </c>
      <c r="H93" s="11">
        <f t="shared" si="16"/>
        <v>4.9678969615836358E-2</v>
      </c>
      <c r="I93" s="11">
        <f t="shared" si="17"/>
        <v>9.9122575920960394E-5</v>
      </c>
      <c r="J93" s="11">
        <f t="shared" si="18"/>
        <v>2.2190780602359489E-12</v>
      </c>
      <c r="K93" s="11">
        <f t="shared" si="19"/>
        <v>5.0152629754478345E-2</v>
      </c>
      <c r="L93" s="11">
        <f t="shared" si="20"/>
        <v>3.5324749364127689E-4</v>
      </c>
      <c r="M93" s="12">
        <f>2.302585*0.05*SUM($L$3:L93)</f>
        <v>1.1082005084803708</v>
      </c>
    </row>
    <row r="94" spans="1:13">
      <c r="B94" s="2">
        <f t="shared" si="21"/>
        <v>4.5499999999999918</v>
      </c>
      <c r="C94" s="1">
        <f t="shared" si="11"/>
        <v>2.8183829312645067E-5</v>
      </c>
      <c r="D94" s="1">
        <f t="shared" si="12"/>
        <v>3.5481338923356882E-10</v>
      </c>
      <c r="E94" s="1">
        <f t="shared" si="13"/>
        <v>9.9998004777494959E-2</v>
      </c>
      <c r="F94" s="1">
        <f t="shared" si="14"/>
        <v>1.9952225050460991E-6</v>
      </c>
      <c r="G94" s="1">
        <f t="shared" si="15"/>
        <v>1.9782316615239538E-4</v>
      </c>
      <c r="H94" s="1">
        <f t="shared" si="16"/>
        <v>4.9690932689645792E-2</v>
      </c>
      <c r="I94" s="1">
        <f t="shared" si="17"/>
        <v>1.1124414140748442E-4</v>
      </c>
      <c r="J94" s="1">
        <f t="shared" si="18"/>
        <v>2.7943264938638767E-12</v>
      </c>
      <c r="K94" s="1">
        <f t="shared" si="19"/>
        <v>5.0112767625963867E-2</v>
      </c>
      <c r="L94" s="1">
        <f t="shared" si="20"/>
        <v>3.3821376350541126E-4</v>
      </c>
      <c r="M94" s="9">
        <f>2.302585*0.05*SUM($L$3:L94)</f>
        <v>1.1082394467773029</v>
      </c>
    </row>
    <row r="95" spans="1:13">
      <c r="B95" s="2">
        <f t="shared" si="21"/>
        <v>4.5999999999999917</v>
      </c>
      <c r="C95" s="1">
        <f t="shared" si="11"/>
        <v>2.5118864315096283E-5</v>
      </c>
      <c r="D95" s="1">
        <f t="shared" si="12"/>
        <v>3.981071705534896E-10</v>
      </c>
      <c r="E95" s="1">
        <f t="shared" si="13"/>
        <v>9.9997761328979029E-2</v>
      </c>
      <c r="F95" s="1">
        <f t="shared" si="14"/>
        <v>2.2386710209669272E-6</v>
      </c>
      <c r="G95" s="1">
        <f t="shared" si="15"/>
        <v>1.7633808224205261E-4</v>
      </c>
      <c r="H95" s="1">
        <f t="shared" si="16"/>
        <v>4.9698824112289902E-2</v>
      </c>
      <c r="I95" s="1">
        <f t="shared" si="17"/>
        <v>1.2483780194963974E-4</v>
      </c>
      <c r="J95" s="1">
        <f t="shared" si="18"/>
        <v>3.5184073019142989E-12</v>
      </c>
      <c r="K95" s="1">
        <f t="shared" si="19"/>
        <v>5.0074380466549717E-2</v>
      </c>
      <c r="L95" s="1">
        <f t="shared" si="20"/>
        <v>3.2759751934562038E-4</v>
      </c>
      <c r="M95" s="9">
        <f>2.302585*0.05*SUM($L$3:L95)</f>
        <v>1.1082771628340071</v>
      </c>
    </row>
    <row r="96" spans="1:13">
      <c r="B96" s="2">
        <f t="shared" si="21"/>
        <v>4.6499999999999915</v>
      </c>
      <c r="C96" s="1">
        <f t="shared" si="11"/>
        <v>2.2387211385683837E-5</v>
      </c>
      <c r="D96" s="1">
        <f t="shared" si="12"/>
        <v>4.4668359215095432E-10</v>
      </c>
      <c r="E96" s="1">
        <f t="shared" si="13"/>
        <v>9.9997488176662652E-2</v>
      </c>
      <c r="F96" s="1">
        <f t="shared" si="14"/>
        <v>2.5118233373599362E-6</v>
      </c>
      <c r="G96" s="1">
        <f t="shared" si="15"/>
        <v>1.5717387936807465E-4</v>
      </c>
      <c r="H96" s="1">
        <f t="shared" si="16"/>
        <v>4.9702744748765251E-2</v>
      </c>
      <c r="I96" s="1">
        <f t="shared" si="17"/>
        <v>1.4008136743691113E-4</v>
      </c>
      <c r="J96" s="1">
        <f t="shared" si="18"/>
        <v>4.4297617885157331E-12</v>
      </c>
      <c r="K96" s="1">
        <f t="shared" si="19"/>
        <v>5.0036967891119978E-2</v>
      </c>
      <c r="L96" s="1">
        <f t="shared" si="20"/>
        <v>3.2126551552918119E-4</v>
      </c>
      <c r="M96" s="9">
        <f>2.302585*0.05*SUM($L$3:L96)</f>
        <v>1.1083141498918609</v>
      </c>
    </row>
    <row r="97" spans="2:13">
      <c r="B97" s="2">
        <f t="shared" si="21"/>
        <v>4.6999999999999913</v>
      </c>
      <c r="C97" s="1">
        <f t="shared" si="11"/>
        <v>1.9952623149689196E-5</v>
      </c>
      <c r="D97" s="1">
        <f t="shared" si="12"/>
        <v>5.0118723362726223E-10</v>
      </c>
      <c r="E97" s="1">
        <f t="shared" si="13"/>
        <v>9.9997181696499321E-2</v>
      </c>
      <c r="F97" s="1">
        <f t="shared" si="14"/>
        <v>2.8183035006795832E-6</v>
      </c>
      <c r="G97" s="1">
        <f t="shared" si="15"/>
        <v>1.4008136743370335E-4</v>
      </c>
      <c r="H97" s="1">
        <f t="shared" si="16"/>
        <v>4.9702744747625094E-2</v>
      </c>
      <c r="I97" s="1">
        <f t="shared" si="17"/>
        <v>1.571738793644629E-4</v>
      </c>
      <c r="J97" s="1">
        <f t="shared" si="18"/>
        <v>5.5767396836293042E-12</v>
      </c>
      <c r="K97" s="1">
        <f t="shared" si="19"/>
        <v>5.0000041796564768E-2</v>
      </c>
      <c r="L97" s="1">
        <f t="shared" si="20"/>
        <v>3.19137446764545E-4</v>
      </c>
      <c r="M97" s="9">
        <f>2.302585*0.05*SUM($L$3:L97)</f>
        <v>1.1083508919467537</v>
      </c>
    </row>
    <row r="98" spans="2:13">
      <c r="B98" s="2">
        <f t="shared" si="21"/>
        <v>4.7499999999999911</v>
      </c>
      <c r="C98" s="1">
        <f t="shared" si="11"/>
        <v>1.7782794100389592E-5</v>
      </c>
      <c r="D98" s="1">
        <f t="shared" si="12"/>
        <v>5.6234132519033762E-10</v>
      </c>
      <c r="E98" s="1">
        <f t="shared" si="13"/>
        <v>9.9996837822336662E-2</v>
      </c>
      <c r="F98" s="1">
        <f t="shared" si="14"/>
        <v>3.1621776633304923E-6</v>
      </c>
      <c r="G98" s="1">
        <f t="shared" si="15"/>
        <v>1.2483780194090169E-4</v>
      </c>
      <c r="H98" s="1">
        <f t="shared" si="16"/>
        <v>4.9698824108809249E-2</v>
      </c>
      <c r="I98" s="1">
        <f t="shared" si="17"/>
        <v>1.7633808222969571E-4</v>
      </c>
      <c r="J98" s="1">
        <f t="shared" si="18"/>
        <v>7.0201454977292611E-12</v>
      </c>
      <c r="K98" s="1">
        <f t="shared" si="19"/>
        <v>4.9963120322107972E-2</v>
      </c>
      <c r="L98" s="1">
        <f t="shared" si="20"/>
        <v>3.2118507361094425E-4</v>
      </c>
      <c r="M98" s="9">
        <f>2.302585*0.05*SUM($L$3:L98)</f>
        <v>1.1083878697433898</v>
      </c>
    </row>
    <row r="99" spans="2:13">
      <c r="B99" s="2">
        <f t="shared" si="21"/>
        <v>4.7999999999999909</v>
      </c>
      <c r="C99" s="1">
        <f t="shared" si="11"/>
        <v>1.5848931924611466E-5</v>
      </c>
      <c r="D99" s="1">
        <f t="shared" si="12"/>
        <v>6.3095734448018008E-10</v>
      </c>
      <c r="E99" s="1">
        <f t="shared" si="13"/>
        <v>9.9996451991995736E-2</v>
      </c>
      <c r="F99" s="1">
        <f t="shared" si="14"/>
        <v>3.5480080042611779E-6</v>
      </c>
      <c r="G99" s="1">
        <f t="shared" si="15"/>
        <v>1.1124414139404591E-4</v>
      </c>
      <c r="H99" s="1">
        <f t="shared" si="16"/>
        <v>4.969093268364104E-2</v>
      </c>
      <c r="I99" s="1">
        <f t="shared" si="17"/>
        <v>1.9782316612848214E-4</v>
      </c>
      <c r="J99" s="1">
        <f t="shared" si="18"/>
        <v>8.8364362456945198E-12</v>
      </c>
      <c r="K99" s="1">
        <f t="shared" si="19"/>
        <v>4.9925721881513029E-2</v>
      </c>
      <c r="L99" s="1">
        <f t="shared" si="20"/>
        <v>3.2743184769095101E-4</v>
      </c>
      <c r="M99" s="9">
        <f>2.302585*0.05*SUM($L$3:L99)</f>
        <v>1.1084255667264404</v>
      </c>
    </row>
    <row r="100" spans="2:13">
      <c r="B100" s="2">
        <f t="shared" si="21"/>
        <v>4.8499999999999908</v>
      </c>
      <c r="C100" s="1">
        <f t="shared" si="11"/>
        <v>1.4125375446227843E-5</v>
      </c>
      <c r="D100" s="1">
        <f t="shared" si="12"/>
        <v>7.0794578438412284E-10</v>
      </c>
      <c r="E100" s="1">
        <f t="shared" si="13"/>
        <v>9.999601908677748E-2</v>
      </c>
      <c r="F100" s="1">
        <f t="shared" si="14"/>
        <v>3.9809132225249649E-6</v>
      </c>
      <c r="G100" s="1">
        <f t="shared" si="15"/>
        <v>9.9122575903315288E-5</v>
      </c>
      <c r="H100" s="1">
        <f t="shared" si="16"/>
        <v>4.9678969606990864E-2</v>
      </c>
      <c r="I100" s="1">
        <f t="shared" si="17"/>
        <v>2.2190780598408717E-4</v>
      </c>
      <c r="J100" s="1">
        <f t="shared" si="18"/>
        <v>1.1121735940145969E-11</v>
      </c>
      <c r="K100" s="1">
        <f t="shared" si="19"/>
        <v>4.9887359209899465E-2</v>
      </c>
      <c r="L100" s="1">
        <f t="shared" si="20"/>
        <v>3.3795303162919307E-4</v>
      </c>
      <c r="M100" s="9">
        <f>2.302585*0.05*SUM($L$3:L100)</f>
        <v>1.108464475005507</v>
      </c>
    </row>
    <row r="101" spans="2:13">
      <c r="B101" s="2">
        <f t="shared" si="21"/>
        <v>4.8999999999999906</v>
      </c>
      <c r="C101" s="1">
        <f t="shared" si="11"/>
        <v>1.2589254117941946E-5</v>
      </c>
      <c r="D101" s="1">
        <f t="shared" si="12"/>
        <v>7.9432823472426418E-10</v>
      </c>
      <c r="E101" s="1">
        <f t="shared" si="13"/>
        <v>9.9995533363595818E-2</v>
      </c>
      <c r="F101" s="1">
        <f t="shared" si="14"/>
        <v>4.4666364041901496E-6</v>
      </c>
      <c r="G101" s="1">
        <f t="shared" si="15"/>
        <v>8.831430295859908E-5</v>
      </c>
      <c r="H101" s="1">
        <f t="shared" si="16"/>
        <v>4.9662782158999511E-2</v>
      </c>
      <c r="I101" s="1">
        <f t="shared" si="17"/>
        <v>2.4890352404502263E-4</v>
      </c>
      <c r="J101" s="1">
        <f t="shared" si="18"/>
        <v>1.3996873755602279E-11</v>
      </c>
      <c r="K101" s="1">
        <f t="shared" si="19"/>
        <v>4.9847533368633581E-2</v>
      </c>
      <c r="L101" s="1">
        <f t="shared" si="20"/>
        <v>3.5287630592294487E-4</v>
      </c>
      <c r="M101" s="9">
        <f>2.302585*0.05*SUM($L$3:L101)</f>
        <v>1.108505101389951</v>
      </c>
    </row>
    <row r="102" spans="2:13">
      <c r="B102" s="2">
        <f t="shared" si="21"/>
        <v>4.9499999999999904</v>
      </c>
      <c r="C102" s="1">
        <f t="shared" si="11"/>
        <v>1.1220184543019883E-5</v>
      </c>
      <c r="D102" s="1">
        <f t="shared" si="12"/>
        <v>8.912509381337258E-10</v>
      </c>
      <c r="E102" s="1">
        <f t="shared" si="13"/>
        <v>9.99949883788398E-2</v>
      </c>
      <c r="F102" s="1">
        <f t="shared" si="14"/>
        <v>5.0116211602180848E-6</v>
      </c>
      <c r="G102" s="1">
        <f t="shared" si="15"/>
        <v>7.867752786401276E-5</v>
      </c>
      <c r="H102" s="1">
        <f t="shared" si="16"/>
        <v>4.9642164051342808E-2</v>
      </c>
      <c r="I102" s="1">
        <f t="shared" si="17"/>
        <v>2.7915840317948199E-4</v>
      </c>
      <c r="J102" s="1">
        <f t="shared" si="18"/>
        <v>1.7613704475945304E-11</v>
      </c>
      <c r="K102" s="1">
        <f t="shared" si="19"/>
        <v>4.9805727652839943E-2</v>
      </c>
      <c r="L102" s="1">
        <f t="shared" si="20"/>
        <v>3.7238285162131967E-4</v>
      </c>
      <c r="M102" s="9">
        <f>2.302585*0.05*SUM($L$3:L102)</f>
        <v>1.1085479735483708</v>
      </c>
    </row>
    <row r="103" spans="2:13">
      <c r="B103" s="2">
        <f t="shared" si="21"/>
        <v>4.9999999999999902</v>
      </c>
      <c r="C103" s="1">
        <f t="shared" si="11"/>
        <v>1.0000000000000224E-5</v>
      </c>
      <c r="D103" s="1">
        <f t="shared" si="12"/>
        <v>9.9999999999997752E-10</v>
      </c>
      <c r="E103" s="1">
        <f t="shared" si="13"/>
        <v>9.9994376902958093E-2</v>
      </c>
      <c r="F103" s="1">
        <f t="shared" si="14"/>
        <v>5.6230970419191427E-6</v>
      </c>
      <c r="G103" s="1">
        <f t="shared" si="15"/>
        <v>7.0085667893590901E-5</v>
      </c>
      <c r="H103" s="1">
        <f t="shared" si="16"/>
        <v>4.96168531310133E-2</v>
      </c>
      <c r="I103" s="1">
        <f t="shared" si="17"/>
        <v>3.1306117893007204E-4</v>
      </c>
      <c r="J103" s="1">
        <f t="shared" si="18"/>
        <v>2.216303418778676E-11</v>
      </c>
      <c r="K103" s="1">
        <f t="shared" si="19"/>
        <v>4.9761401347595539E-2</v>
      </c>
      <c r="L103" s="1">
        <f t="shared" si="20"/>
        <v>3.9670889338569887E-4</v>
      </c>
      <c r="M103" s="9">
        <f>2.302585*0.05*SUM($L$3:L103)</f>
        <v>1.1085936463457347</v>
      </c>
    </row>
    <row r="104" spans="2:13">
      <c r="B104" s="2">
        <f t="shared" si="21"/>
        <v>5.0499999999999901</v>
      </c>
      <c r="C104" s="1">
        <f t="shared" si="11"/>
        <v>8.9125093813376594E-6</v>
      </c>
      <c r="D104" s="1">
        <f t="shared" si="12"/>
        <v>1.1220184543019378E-9</v>
      </c>
      <c r="E104" s="1">
        <f t="shared" si="13"/>
        <v>9.9993690824637271E-2</v>
      </c>
      <c r="F104" s="1">
        <f t="shared" si="14"/>
        <v>6.3091753627485153E-6</v>
      </c>
      <c r="G104" s="1">
        <f t="shared" si="15"/>
        <v>6.2425740802774727E-5</v>
      </c>
      <c r="H104" s="1">
        <f t="shared" si="16"/>
        <v>4.9586528493222475E-2</v>
      </c>
      <c r="I104" s="1">
        <f t="shared" si="17"/>
        <v>3.5104573809019971E-4</v>
      </c>
      <c r="J104" s="1">
        <f t="shared" si="18"/>
        <v>2.7884554144466419E-11</v>
      </c>
      <c r="K104" s="1">
        <f t="shared" si="19"/>
        <v>4.9713983280962076E-2</v>
      </c>
      <c r="L104" s="1">
        <f t="shared" si="20"/>
        <v>4.2614768172544062E-4</v>
      </c>
      <c r="M104" s="9">
        <f>2.302585*0.05*SUM($L$3:L104)</f>
        <v>1.1086427084087209</v>
      </c>
    </row>
    <row r="105" spans="2:13">
      <c r="B105" s="2">
        <f t="shared" si="21"/>
        <v>5.0999999999999899</v>
      </c>
      <c r="C105" s="1">
        <f t="shared" si="11"/>
        <v>7.9432823472429996E-6</v>
      </c>
      <c r="D105" s="1">
        <f t="shared" si="12"/>
        <v>1.2589254117941379E-9</v>
      </c>
      <c r="E105" s="1">
        <f t="shared" si="13"/>
        <v>9.9992921043307925E-2</v>
      </c>
      <c r="F105" s="1">
        <f t="shared" si="14"/>
        <v>7.0789566920864155E-6</v>
      </c>
      <c r="G105" s="1">
        <f t="shared" si="15"/>
        <v>5.5596919873447692E-5</v>
      </c>
      <c r="H105" s="1">
        <f t="shared" si="16"/>
        <v>4.9550806994555788E-2</v>
      </c>
      <c r="I105" s="1">
        <f t="shared" si="17"/>
        <v>3.9359605049148146E-4</v>
      </c>
      <c r="J105" s="1">
        <f t="shared" si="18"/>
        <v>3.5079284924626156E-11</v>
      </c>
      <c r="K105" s="1">
        <f t="shared" si="19"/>
        <v>4.9662865124878559E-2</v>
      </c>
      <c r="L105" s="1">
        <f t="shared" si="20"/>
        <v>4.6105188539784193E-4</v>
      </c>
      <c r="M105" s="9">
        <f>2.302585*0.05*SUM($L$3:L105)</f>
        <v>1.1086957889664979</v>
      </c>
    </row>
    <row r="106" spans="2:13">
      <c r="B106" s="2">
        <f t="shared" si="21"/>
        <v>5.1499999999999897</v>
      </c>
      <c r="C106" s="1">
        <f t="shared" si="11"/>
        <v>7.0794578438415469E-6</v>
      </c>
      <c r="D106" s="1">
        <f t="shared" si="12"/>
        <v>1.4125375446227207E-9</v>
      </c>
      <c r="E106" s="1">
        <f t="shared" si="13"/>
        <v>9.9992057348559982E-2</v>
      </c>
      <c r="F106" s="1">
        <f t="shared" si="14"/>
        <v>7.9426514400128895E-6</v>
      </c>
      <c r="G106" s="1">
        <f t="shared" si="15"/>
        <v>4.9509239158256936E-5</v>
      </c>
      <c r="H106" s="1">
        <f t="shared" si="16"/>
        <v>4.9509239158255773E-2</v>
      </c>
      <c r="I106" s="1">
        <f t="shared" si="17"/>
        <v>4.4125155846082357E-4</v>
      </c>
      <c r="J106" s="1">
        <f t="shared" si="18"/>
        <v>4.4125155846081278E-11</v>
      </c>
      <c r="K106" s="1">
        <f t="shared" si="19"/>
        <v>4.9607394398850937E-2</v>
      </c>
      <c r="L106" s="1">
        <f t="shared" si="20"/>
        <v>5.0183635450930589E-4</v>
      </c>
      <c r="M106" s="9">
        <f>2.302585*0.05*SUM($L$3:L106)</f>
        <v>1.1087535650096154</v>
      </c>
    </row>
    <row r="107" spans="2:13">
      <c r="B107" s="2">
        <f t="shared" si="21"/>
        <v>5.1999999999999895</v>
      </c>
      <c r="C107" s="1">
        <f t="shared" si="11"/>
        <v>6.3095734448020846E-6</v>
      </c>
      <c r="D107" s="1">
        <f t="shared" si="12"/>
        <v>1.5848931924610754E-9</v>
      </c>
      <c r="E107" s="1">
        <f t="shared" si="13"/>
        <v>9.9991088284876115E-2</v>
      </c>
      <c r="F107" s="1">
        <f t="shared" si="14"/>
        <v>8.9117151238907852E-6</v>
      </c>
      <c r="G107" s="1">
        <f t="shared" si="15"/>
        <v>4.4082434006498548E-5</v>
      </c>
      <c r="H107" s="1">
        <f t="shared" si="16"/>
        <v>4.9461304465838629E-2</v>
      </c>
      <c r="I107" s="1">
        <f t="shared" si="17"/>
        <v>4.946130446583742E-4</v>
      </c>
      <c r="J107" s="1">
        <f t="shared" si="18"/>
        <v>5.5496496384516306E-11</v>
      </c>
      <c r="K107" s="1">
        <f t="shared" si="19"/>
        <v>4.9546867136676047E-2</v>
      </c>
      <c r="L107" s="1">
        <f t="shared" si="20"/>
        <v>5.4898120105265839E-4</v>
      </c>
      <c r="M107" s="9">
        <f>2.302585*0.05*SUM($L$3:L107)</f>
        <v>1.1088167688035566</v>
      </c>
    </row>
    <row r="108" spans="2:13">
      <c r="B108" s="2">
        <f t="shared" si="21"/>
        <v>5.2499999999999893</v>
      </c>
      <c r="C108" s="1">
        <f t="shared" si="11"/>
        <v>5.6234132519036284E-6</v>
      </c>
      <c r="D108" s="1">
        <f t="shared" si="12"/>
        <v>1.7782794100388792E-9</v>
      </c>
      <c r="E108" s="1">
        <f t="shared" si="13"/>
        <v>9.9990000999900019E-2</v>
      </c>
      <c r="F108" s="1">
        <f t="shared" si="14"/>
        <v>9.9990000999897562E-6</v>
      </c>
      <c r="G108" s="1">
        <f t="shared" si="15"/>
        <v>3.9244903288756075E-5</v>
      </c>
      <c r="H108" s="1">
        <f t="shared" si="16"/>
        <v>4.9406406033618303E-2</v>
      </c>
      <c r="I108" s="1">
        <f t="shared" si="17"/>
        <v>5.5434899330454232E-4</v>
      </c>
      <c r="J108" s="1">
        <f t="shared" si="18"/>
        <v>6.9788403467358534E-11</v>
      </c>
      <c r="K108" s="1">
        <f t="shared" si="19"/>
        <v>4.9480520183559321E-2</v>
      </c>
      <c r="L108" s="1">
        <f t="shared" si="20"/>
        <v>6.0303512566736381E-4</v>
      </c>
      <c r="M108" s="9">
        <f>2.302585*0.05*SUM($L$3:L108)</f>
        <v>1.1088861957852985</v>
      </c>
    </row>
    <row r="109" spans="2:13">
      <c r="B109" s="2">
        <f t="shared" si="21"/>
        <v>5.2999999999999892</v>
      </c>
      <c r="C109" s="1">
        <f t="shared" si="11"/>
        <v>5.0118723362728478E-6</v>
      </c>
      <c r="D109" s="1">
        <f t="shared" si="12"/>
        <v>1.9952623149688298E-9</v>
      </c>
      <c r="E109" s="1">
        <f t="shared" si="13"/>
        <v>9.9988781074241154E-2</v>
      </c>
      <c r="F109" s="1">
        <f t="shared" si="14"/>
        <v>1.1218925758845469E-5</v>
      </c>
      <c r="G109" s="1">
        <f t="shared" si="15"/>
        <v>3.4932780985183388E-5</v>
      </c>
      <c r="H109" s="1">
        <f t="shared" si="16"/>
        <v>4.9343864679654161E-2</v>
      </c>
      <c r="I109" s="1">
        <f t="shared" si="17"/>
        <v>6.2120245161347704E-4</v>
      </c>
      <c r="J109" s="1">
        <f t="shared" si="18"/>
        <v>8.7747178571571354E-11</v>
      </c>
      <c r="K109" s="1">
        <f t="shared" si="19"/>
        <v>4.9407523100454778E-2</v>
      </c>
      <c r="L109" s="1">
        <f t="shared" si="20"/>
        <v>6.6461889642043014E-4</v>
      </c>
      <c r="M109" s="9">
        <f>2.302585*0.05*SUM($L$3:L109)</f>
        <v>1.1089627128603792</v>
      </c>
    </row>
    <row r="110" spans="2:13">
      <c r="B110" s="2">
        <f t="shared" si="21"/>
        <v>5.349999999999989</v>
      </c>
      <c r="C110" s="1">
        <f t="shared" si="11"/>
        <v>4.4668359215097448E-6</v>
      </c>
      <c r="D110" s="1">
        <f t="shared" si="12"/>
        <v>2.2387211385682827E-9</v>
      </c>
      <c r="E110" s="1">
        <f t="shared" si="13"/>
        <v>9.9987412330575745E-2</v>
      </c>
      <c r="F110" s="1">
        <f t="shared" si="14"/>
        <v>1.2587669424250008E-5</v>
      </c>
      <c r="G110" s="1">
        <f t="shared" si="15"/>
        <v>3.108910596068913E-5</v>
      </c>
      <c r="H110" s="1">
        <f t="shared" si="16"/>
        <v>4.927291239679718E-2</v>
      </c>
      <c r="I110" s="1">
        <f t="shared" si="17"/>
        <v>6.9599838693382165E-4</v>
      </c>
      <c r="J110" s="1">
        <f t="shared" si="18"/>
        <v>1.103083105415301E-10</v>
      </c>
      <c r="K110" s="1">
        <f t="shared" si="19"/>
        <v>4.9326969664907495E-2</v>
      </c>
      <c r="L110" s="1">
        <f t="shared" si="20"/>
        <v>7.3442885638688726E-4</v>
      </c>
      <c r="M110" s="9">
        <f>2.302585*0.05*SUM($L$3:L110)</f>
        <v>1.1090472671037934</v>
      </c>
    </row>
    <row r="111" spans="2:13">
      <c r="B111" s="2">
        <f t="shared" si="21"/>
        <v>5.3999999999999888</v>
      </c>
      <c r="C111" s="1">
        <f t="shared" si="11"/>
        <v>3.981071705535075E-6</v>
      </c>
      <c r="D111" s="1">
        <f t="shared" si="12"/>
        <v>2.5118864315095154E-9</v>
      </c>
      <c r="E111" s="1">
        <f t="shared" si="13"/>
        <v>9.9985876619534286E-2</v>
      </c>
      <c r="F111" s="1">
        <f t="shared" si="14"/>
        <v>1.4123380465710701E-5</v>
      </c>
      <c r="G111" s="1">
        <f t="shared" si="15"/>
        <v>2.7663079819700853E-5</v>
      </c>
      <c r="H111" s="1">
        <f t="shared" si="16"/>
        <v>4.9192685261636004E-2</v>
      </c>
      <c r="I111" s="1">
        <f t="shared" si="17"/>
        <v>7.7965151990047003E-4</v>
      </c>
      <c r="J111" s="1">
        <f t="shared" si="18"/>
        <v>1.3864382448445206E-10</v>
      </c>
      <c r="K111" s="1">
        <f t="shared" si="19"/>
        <v>4.9237868973871397E-2</v>
      </c>
      <c r="L111" s="1">
        <f t="shared" si="20"/>
        <v>8.1324030069302702E-4</v>
      </c>
      <c r="M111" s="9">
        <f>2.302585*0.05*SUM($L$3:L111)</f>
        <v>1.1091408948496817</v>
      </c>
    </row>
    <row r="112" spans="2:13">
      <c r="B112" s="2">
        <f t="shared" si="21"/>
        <v>5.4499999999999886</v>
      </c>
      <c r="C112" s="1">
        <f t="shared" si="11"/>
        <v>3.5481338923358474E-6</v>
      </c>
      <c r="D112" s="1">
        <f t="shared" si="12"/>
        <v>2.8183829312643803E-9</v>
      </c>
      <c r="E112" s="1">
        <f t="shared" si="13"/>
        <v>9.9984153579563778E-2</v>
      </c>
      <c r="F112" s="1">
        <f t="shared" si="14"/>
        <v>1.5846420436223295E-5</v>
      </c>
      <c r="G112" s="1">
        <f t="shared" si="15"/>
        <v>2.4609403715864671E-5</v>
      </c>
      <c r="H112" s="1">
        <f t="shared" si="16"/>
        <v>4.910221582811862E-2</v>
      </c>
      <c r="I112" s="1">
        <f t="shared" si="17"/>
        <v>8.7317459394428308E-4</v>
      </c>
      <c r="J112" s="1">
        <f t="shared" si="18"/>
        <v>1.7422123616852348E-10</v>
      </c>
      <c r="K112" s="1">
        <f t="shared" si="19"/>
        <v>4.9139136174785214E-2</v>
      </c>
      <c r="L112" s="1">
        <f t="shared" si="20"/>
        <v>9.0191051936561151E-4</v>
      </c>
      <c r="M112" s="9">
        <f>2.302585*0.05*SUM($L$3:L112)</f>
        <v>1.1092447311313434</v>
      </c>
    </row>
    <row r="113" spans="2:13">
      <c r="B113" s="2">
        <f t="shared" si="21"/>
        <v>5.4999999999999885</v>
      </c>
      <c r="C113" s="1">
        <f t="shared" si="11"/>
        <v>3.1622776601684635E-6</v>
      </c>
      <c r="D113" s="1">
        <f t="shared" si="12"/>
        <v>3.1622776601682951E-9</v>
      </c>
      <c r="E113" s="1">
        <f t="shared" si="13"/>
        <v>9.9982220367615032E-2</v>
      </c>
      <c r="F113" s="1">
        <f t="shared" si="14"/>
        <v>1.7779632384969928E-5</v>
      </c>
      <c r="G113" s="1">
        <f t="shared" si="15"/>
        <v>2.18876858914121E-5</v>
      </c>
      <c r="H113" s="1">
        <f t="shared" si="16"/>
        <v>4.9000425079446991E-2</v>
      </c>
      <c r="I113" s="1">
        <f t="shared" si="17"/>
        <v>9.7768701578473905E-4</v>
      </c>
      <c r="J113" s="1">
        <f t="shared" si="18"/>
        <v>2.1887685891410332E-10</v>
      </c>
      <c r="K113" s="1">
        <f t="shared" si="19"/>
        <v>4.902958287762816E-2</v>
      </c>
      <c r="L113" s="1">
        <f t="shared" si="20"/>
        <v>1.0013812487224859E-3</v>
      </c>
      <c r="M113" s="9">
        <f>2.302585*0.05*SUM($L$3:L113)</f>
        <v>1.109360019403473</v>
      </c>
    </row>
    <row r="114" spans="2:13">
      <c r="B114" s="2">
        <f t="shared" si="21"/>
        <v>5.5499999999999883</v>
      </c>
      <c r="C114" s="1">
        <f t="shared" si="11"/>
        <v>2.8183829312645301E-6</v>
      </c>
      <c r="D114" s="1">
        <f t="shared" si="12"/>
        <v>3.5481338923356586E-9</v>
      </c>
      <c r="E114" s="1">
        <f t="shared" si="13"/>
        <v>9.9980051357127842E-2</v>
      </c>
      <c r="F114" s="1">
        <f t="shared" si="14"/>
        <v>1.9948642872152501E-5</v>
      </c>
      <c r="G114" s="1">
        <f t="shared" si="15"/>
        <v>1.9461912541266651E-5</v>
      </c>
      <c r="H114" s="1">
        <f t="shared" si="16"/>
        <v>4.8886114043632516E-2</v>
      </c>
      <c r="I114" s="1">
        <f t="shared" si="17"/>
        <v>1.0944237689193967E-3</v>
      </c>
      <c r="J114" s="1">
        <f t="shared" si="18"/>
        <v>2.7490682154701322E-10</v>
      </c>
      <c r="K114" s="1">
        <f t="shared" si="19"/>
        <v>4.8907907333867323E-2</v>
      </c>
      <c r="L114" s="1">
        <f t="shared" si="20"/>
        <v>1.1126802101889214E-3</v>
      </c>
      <c r="M114" s="9">
        <f>2.302585*0.05*SUM($L$3:L114)</f>
        <v>1.1094881214415617</v>
      </c>
    </row>
    <row r="115" spans="2:13">
      <c r="B115" s="2">
        <f t="shared" si="21"/>
        <v>5.5999999999999881</v>
      </c>
      <c r="C115" s="1">
        <f t="shared" si="11"/>
        <v>2.5118864315096488E-6</v>
      </c>
      <c r="D115" s="1">
        <f t="shared" si="12"/>
        <v>3.9810717055348639E-9</v>
      </c>
      <c r="E115" s="1">
        <f t="shared" si="13"/>
        <v>9.9977617799364885E-2</v>
      </c>
      <c r="F115" s="1">
        <f t="shared" si="14"/>
        <v>2.2382200635113832E-5</v>
      </c>
      <c r="G115" s="1">
        <f t="shared" si="15"/>
        <v>1.7299975343023788E-5</v>
      </c>
      <c r="H115" s="1">
        <f t="shared" si="16"/>
        <v>4.8757955218072836E-2</v>
      </c>
      <c r="I115" s="1">
        <f t="shared" si="17"/>
        <v>1.2247444614042549E-3</v>
      </c>
      <c r="J115" s="1">
        <f t="shared" si="18"/>
        <v>3.4517988851823318E-10</v>
      </c>
      <c r="K115" s="1">
        <f t="shared" si="19"/>
        <v>4.8772684509375379E-2</v>
      </c>
      <c r="L115" s="1">
        <f t="shared" si="20"/>
        <v>1.2369213406576004E-3</v>
      </c>
      <c r="M115" s="9">
        <f>2.302585*0.05*SUM($L$3:L115)</f>
        <v>1.1096305272678206</v>
      </c>
    </row>
    <row r="116" spans="2:13">
      <c r="B116" s="2">
        <f t="shared" si="21"/>
        <v>5.6499999999999879</v>
      </c>
      <c r="C116" s="1">
        <f t="shared" si="11"/>
        <v>2.238721138568402E-6</v>
      </c>
      <c r="D116" s="1">
        <f t="shared" si="12"/>
        <v>4.4668359215095069E-9</v>
      </c>
      <c r="E116" s="1">
        <f t="shared" si="13"/>
        <v>9.997488744367386E-2</v>
      </c>
      <c r="F116" s="1">
        <f t="shared" si="14"/>
        <v>2.5112556326145483E-5</v>
      </c>
      <c r="G116" s="1">
        <f t="shared" si="15"/>
        <v>1.5373249670727858E-5</v>
      </c>
      <c r="H116" s="1">
        <f t="shared" si="16"/>
        <v>4.8614483997932251E-2</v>
      </c>
      <c r="I116" s="1">
        <f t="shared" si="17"/>
        <v>1.3701423191199733E-3</v>
      </c>
      <c r="J116" s="1">
        <f t="shared" si="18"/>
        <v>4.3327704470042615E-10</v>
      </c>
      <c r="K116" s="1">
        <f t="shared" si="19"/>
        <v>4.8622356228809095E-2</v>
      </c>
      <c r="L116" s="1">
        <f t="shared" si="20"/>
        <v>1.3753032326639398E-3</v>
      </c>
      <c r="M116" s="9">
        <f>2.302585*0.05*SUM($L$3:L116)</f>
        <v>1.1097888648975198</v>
      </c>
    </row>
    <row r="117" spans="2:13">
      <c r="B117" s="2">
        <f t="shared" si="21"/>
        <v>5.6999999999999877</v>
      </c>
      <c r="C117" s="1">
        <f t="shared" si="11"/>
        <v>1.9952623149689359E-6</v>
      </c>
      <c r="D117" s="1">
        <f t="shared" si="12"/>
        <v>5.0118723362725815E-9</v>
      </c>
      <c r="E117" s="1">
        <f t="shared" si="13"/>
        <v>9.9971824111731611E-2</v>
      </c>
      <c r="F117" s="1">
        <f t="shared" si="14"/>
        <v>2.8175888268386861E-5</v>
      </c>
      <c r="G117" s="1">
        <f t="shared" si="15"/>
        <v>1.365621812296467E-5</v>
      </c>
      <c r="H117" s="1">
        <f t="shared" si="16"/>
        <v>4.8454090363219356E-2</v>
      </c>
      <c r="I117" s="1">
        <f t="shared" si="17"/>
        <v>1.5322528749938415E-3</v>
      </c>
      <c r="J117" s="1">
        <f t="shared" si="18"/>
        <v>5.4366383573943907E-10</v>
      </c>
      <c r="K117" s="1">
        <f t="shared" si="19"/>
        <v>4.8455221629848028E-2</v>
      </c>
      <c r="L117" s="1">
        <f t="shared" si="20"/>
        <v>1.5291052063740665E-3</v>
      </c>
      <c r="M117" s="9">
        <f>2.302585*0.05*SUM($L$3:L117)</f>
        <v>1.1099649096331008</v>
      </c>
    </row>
    <row r="118" spans="2:13">
      <c r="B118" s="2">
        <f t="shared" si="21"/>
        <v>5.7499999999999876</v>
      </c>
      <c r="C118" s="1">
        <f t="shared" si="11"/>
        <v>1.7782794100389737E-6</v>
      </c>
      <c r="D118" s="1">
        <f t="shared" si="12"/>
        <v>5.6234132519033297E-9</v>
      </c>
      <c r="E118" s="1">
        <f t="shared" si="13"/>
        <v>9.9968387220237043E-2</v>
      </c>
      <c r="F118" s="1">
        <f t="shared" si="14"/>
        <v>3.1612779762960867E-5</v>
      </c>
      <c r="G118" s="1">
        <f t="shared" si="15"/>
        <v>1.2126134549207329E-5</v>
      </c>
      <c r="H118" s="1">
        <f t="shared" si="16"/>
        <v>4.8275011151357995E-2</v>
      </c>
      <c r="I118" s="1">
        <f t="shared" si="17"/>
        <v>1.7128620321901482E-3</v>
      </c>
      <c r="J118" s="1">
        <f t="shared" si="18"/>
        <v>6.8190265718371322E-10</v>
      </c>
      <c r="K118" s="1">
        <f t="shared" si="19"/>
        <v>4.8269428238200823E-2</v>
      </c>
      <c r="L118" s="1">
        <f t="shared" si="20"/>
        <v>1.6996803305593415E-3</v>
      </c>
      <c r="M118" s="9">
        <f>2.302585*0.05*SUM($L$3:L118)</f>
        <v>1.1101605925547979</v>
      </c>
    </row>
    <row r="119" spans="2:13">
      <c r="B119" s="2">
        <f t="shared" si="21"/>
        <v>5.7999999999999874</v>
      </c>
      <c r="C119" s="1">
        <f t="shared" si="11"/>
        <v>1.5848931924611596E-6</v>
      </c>
      <c r="D119" s="1">
        <f t="shared" si="12"/>
        <v>6.3095734448017485E-9</v>
      </c>
      <c r="E119" s="1">
        <f t="shared" si="13"/>
        <v>9.9964531245865518E-2</v>
      </c>
      <c r="F119" s="1">
        <f t="shared" si="14"/>
        <v>3.5468754134490166E-5</v>
      </c>
      <c r="G119" s="1">
        <f t="shared" si="15"/>
        <v>1.076272425746179E-5</v>
      </c>
      <c r="H119" s="1">
        <f t="shared" si="16"/>
        <v>4.8075323326532006E-2</v>
      </c>
      <c r="I119" s="1">
        <f t="shared" si="17"/>
        <v>1.9139130942969634E-3</v>
      </c>
      <c r="J119" s="1">
        <f t="shared" si="18"/>
        <v>8.5491357602530712E-10</v>
      </c>
      <c r="K119" s="1">
        <f t="shared" si="19"/>
        <v>4.8062964059191325E-2</v>
      </c>
      <c r="L119" s="1">
        <f t="shared" si="20"/>
        <v>1.8884445999931831E-3</v>
      </c>
      <c r="M119" s="9">
        <f>2.302585*0.05*SUM($L$3:L119)</f>
        <v>1.1103780077652619</v>
      </c>
    </row>
    <row r="120" spans="2:13">
      <c r="B120" s="2">
        <f t="shared" si="21"/>
        <v>5.8499999999999872</v>
      </c>
      <c r="C120" s="1">
        <f t="shared" si="11"/>
        <v>1.4125375446227959E-6</v>
      </c>
      <c r="D120" s="1">
        <f t="shared" si="12"/>
        <v>7.0794578438411709E-9</v>
      </c>
      <c r="E120" s="1">
        <f t="shared" si="13"/>
        <v>9.9960205125569523E-2</v>
      </c>
      <c r="F120" s="1">
        <f t="shared" si="14"/>
        <v>3.9794874430486507E-5</v>
      </c>
      <c r="G120" s="1">
        <f t="shared" si="15"/>
        <v>9.5479165357153668E-6</v>
      </c>
      <c r="H120" s="1">
        <f t="shared" si="16"/>
        <v>4.7852938754391346E-2</v>
      </c>
      <c r="I120" s="1">
        <f t="shared" si="17"/>
        <v>2.1375122577790922E-3</v>
      </c>
      <c r="J120" s="1">
        <f t="shared" si="18"/>
        <v>1.0712938553206558E-9</v>
      </c>
      <c r="K120" s="1">
        <f t="shared" si="19"/>
        <v>4.7833651179283058E-2</v>
      </c>
      <c r="L120" s="1">
        <f t="shared" si="20"/>
        <v>2.0968613680921221E-3</v>
      </c>
      <c r="M120" s="9">
        <f>2.302585*0.05*SUM($L$3:L120)</f>
        <v>1.1106194178419242</v>
      </c>
    </row>
    <row r="121" spans="2:13">
      <c r="B121" s="2">
        <f t="shared" si="21"/>
        <v>5.899999999999987</v>
      </c>
      <c r="C121" s="1">
        <f t="shared" si="11"/>
        <v>1.2589254117942049E-6</v>
      </c>
      <c r="D121" s="1">
        <f t="shared" si="12"/>
        <v>7.9432823472425771E-9</v>
      </c>
      <c r="E121" s="1">
        <f t="shared" si="13"/>
        <v>9.995535158449953E-2</v>
      </c>
      <c r="F121" s="1">
        <f t="shared" si="14"/>
        <v>4.4648415500475385E-5</v>
      </c>
      <c r="G121" s="1">
        <f t="shared" si="15"/>
        <v>8.4656060239032686E-6</v>
      </c>
      <c r="H121" s="1">
        <f t="shared" si="16"/>
        <v>4.7605601100210254E-2</v>
      </c>
      <c r="I121" s="1">
        <f t="shared" si="17"/>
        <v>2.3859319520577078E-3</v>
      </c>
      <c r="J121" s="1">
        <f t="shared" si="18"/>
        <v>1.3417081357340868E-9</v>
      </c>
      <c r="K121" s="1">
        <f t="shared" si="19"/>
        <v>4.7579141480461246E-2</v>
      </c>
      <c r="L121" s="1">
        <f t="shared" si="20"/>
        <v>2.3264200353374635E-3</v>
      </c>
      <c r="M121" s="9">
        <f>2.302585*0.05*SUM($L$3:L121)</f>
        <v>1.1108872568357775</v>
      </c>
    </row>
    <row r="122" spans="2:13">
      <c r="B122" s="2">
        <f t="shared" si="21"/>
        <v>5.9499999999999869</v>
      </c>
      <c r="C122" s="1">
        <f t="shared" si="11"/>
        <v>1.1220184543019974E-6</v>
      </c>
      <c r="D122" s="1">
        <f t="shared" si="12"/>
        <v>8.912509381337185E-9</v>
      </c>
      <c r="E122" s="1">
        <f t="shared" si="13"/>
        <v>9.994990638291866E-2</v>
      </c>
      <c r="F122" s="1">
        <f t="shared" si="14"/>
        <v>5.0093617081358339E-5</v>
      </c>
      <c r="G122" s="1">
        <f t="shared" si="15"/>
        <v>7.5014398362182194E-6</v>
      </c>
      <c r="H122" s="1">
        <f t="shared" si="16"/>
        <v>4.733088558838041E-2</v>
      </c>
      <c r="I122" s="1">
        <f t="shared" si="17"/>
        <v>2.6616112924201817E-3</v>
      </c>
      <c r="J122" s="1">
        <f t="shared" si="18"/>
        <v>1.6793631931038809E-9</v>
      </c>
      <c r="K122" s="1">
        <f t="shared" si="19"/>
        <v>4.7296915190062606E-2</v>
      </c>
      <c r="L122" s="1">
        <f t="shared" si="20"/>
        <v>2.5786079192565777E-3</v>
      </c>
      <c r="M122" s="9">
        <f>2.302585*0.05*SUM($L$3:L122)</f>
        <v>1.1111841300315657</v>
      </c>
    </row>
    <row r="123" spans="2:13">
      <c r="B123" s="2">
        <f t="shared" si="21"/>
        <v>5.9999999999999867</v>
      </c>
      <c r="C123" s="1">
        <f t="shared" si="11"/>
        <v>1.0000000000000307E-6</v>
      </c>
      <c r="D123" s="1">
        <f t="shared" si="12"/>
        <v>9.9999999999996942E-9</v>
      </c>
      <c r="E123" s="1">
        <f t="shared" si="13"/>
        <v>9.9943797472484774E-2</v>
      </c>
      <c r="F123" s="1">
        <f t="shared" si="14"/>
        <v>5.6202527515231226E-5</v>
      </c>
      <c r="G123" s="1">
        <f t="shared" si="15"/>
        <v>6.6426276594637355E-6</v>
      </c>
      <c r="H123" s="1">
        <f t="shared" si="16"/>
        <v>4.7026202487506809E-2</v>
      </c>
      <c r="I123" s="1">
        <f t="shared" si="17"/>
        <v>2.9671527842504235E-3</v>
      </c>
      <c r="J123" s="1">
        <f t="shared" si="18"/>
        <v>2.1005833052336785E-9</v>
      </c>
      <c r="K123" s="1">
        <f t="shared" si="19"/>
        <v>4.6984283114727209E-2</v>
      </c>
      <c r="L123" s="1">
        <f t="shared" si="20"/>
        <v>2.8548741985271087E-3</v>
      </c>
      <c r="M123" s="9">
        <f>2.302585*0.05*SUM($L$3:L123)</f>
        <v>1.1115128095568865</v>
      </c>
    </row>
    <row r="124" spans="2:13">
      <c r="B124" s="2">
        <f t="shared" si="21"/>
        <v>6.0499999999999865</v>
      </c>
      <c r="C124" s="1">
        <f t="shared" si="11"/>
        <v>8.9125093813377324E-7</v>
      </c>
      <c r="D124" s="1">
        <f t="shared" si="12"/>
        <v>1.1220184543019286E-8</v>
      </c>
      <c r="E124" s="1">
        <f t="shared" si="13"/>
        <v>9.9936944051166016E-2</v>
      </c>
      <c r="F124" s="1">
        <f t="shared" si="14"/>
        <v>6.3055948833987398E-5</v>
      </c>
      <c r="G124" s="1">
        <f t="shared" si="15"/>
        <v>5.8777723453934813E-6</v>
      </c>
      <c r="H124" s="1">
        <f t="shared" si="16"/>
        <v>4.6688805312274595E-2</v>
      </c>
      <c r="I124" s="1">
        <f t="shared" si="17"/>
        <v>3.3053142898755504E-3</v>
      </c>
      <c r="J124" s="1">
        <f t="shared" si="18"/>
        <v>2.6255044650857042E-9</v>
      </c>
      <c r="K124" s="1">
        <f t="shared" si="19"/>
        <v>4.663839353356506E-2</v>
      </c>
      <c r="L124" s="1">
        <f t="shared" si="20"/>
        <v>3.1565848555790673E-3</v>
      </c>
      <c r="M124" s="9">
        <f>2.302585*0.05*SUM($L$3:L124)</f>
        <v>1.1118762248038707</v>
      </c>
    </row>
    <row r="125" spans="2:13">
      <c r="B125" s="2">
        <f t="shared" si="21"/>
        <v>6.0999999999999863</v>
      </c>
      <c r="C125" s="1">
        <f t="shared" si="11"/>
        <v>7.9432823472430655E-7</v>
      </c>
      <c r="D125" s="1">
        <f t="shared" si="12"/>
        <v>1.2589254117941276E-8</v>
      </c>
      <c r="E125" s="1">
        <f t="shared" si="13"/>
        <v>9.9929255504828715E-2</v>
      </c>
      <c r="F125" s="1">
        <f t="shared" si="14"/>
        <v>7.0744495171286663E-5</v>
      </c>
      <c r="G125" s="1">
        <f t="shared" si="15"/>
        <v>5.1967187769298203E-6</v>
      </c>
      <c r="H125" s="1">
        <f t="shared" si="16"/>
        <v>4.6315804851558076E-2</v>
      </c>
      <c r="I125" s="1">
        <f t="shared" si="17"/>
        <v>3.6789951507571264E-3</v>
      </c>
      <c r="J125" s="1">
        <f t="shared" si="18"/>
        <v>3.2789078795016835E-9</v>
      </c>
      <c r="K125" s="1">
        <f t="shared" si="19"/>
        <v>4.6256244843267479E-2</v>
      </c>
      <c r="L125" s="1">
        <f t="shared" si="20"/>
        <v>3.484967668134538E-3</v>
      </c>
      <c r="M125" s="9">
        <f>2.302585*0.05*SUM($L$3:L125)</f>
        <v>1.1122774465177772</v>
      </c>
    </row>
    <row r="126" spans="2:13">
      <c r="B126" s="2">
        <f t="shared" si="21"/>
        <v>6.1499999999999861</v>
      </c>
      <c r="C126" s="1">
        <f t="shared" si="11"/>
        <v>7.0794578438416045E-7</v>
      </c>
      <c r="D126" s="1">
        <f t="shared" si="12"/>
        <v>1.4125375446227092E-8</v>
      </c>
      <c r="E126" s="1">
        <f t="shared" si="13"/>
        <v>9.9920630222183074E-2</v>
      </c>
      <c r="F126" s="1">
        <f t="shared" si="14"/>
        <v>7.9369777816921852E-5</v>
      </c>
      <c r="G126" s="1">
        <f t="shared" si="15"/>
        <v>4.5904190229162456E-6</v>
      </c>
      <c r="H126" s="1">
        <f t="shared" si="16"/>
        <v>4.5904190229161E-2</v>
      </c>
      <c r="I126" s="1">
        <f t="shared" si="17"/>
        <v>4.0912152606008339E-3</v>
      </c>
      <c r="J126" s="1">
        <f t="shared" si="18"/>
        <v>4.0912152606007001E-9</v>
      </c>
      <c r="K126" s="1">
        <f t="shared" si="19"/>
        <v>4.5834705143959008E-2</v>
      </c>
      <c r="L126" s="1">
        <f t="shared" si="20"/>
        <v>3.841046554958281E-3</v>
      </c>
      <c r="M126" s="9">
        <f>2.302585*0.05*SUM($L$3:L126)</f>
        <v>1.1127196633268648</v>
      </c>
    </row>
    <row r="127" spans="2:13">
      <c r="B127" s="2">
        <f t="shared" si="21"/>
        <v>6.199999999999986</v>
      </c>
      <c r="C127" s="1">
        <f t="shared" si="11"/>
        <v>6.3095734448021361E-7</v>
      </c>
      <c r="D127" s="1">
        <f t="shared" si="12"/>
        <v>1.5848931924610623E-8</v>
      </c>
      <c r="E127" s="1">
        <f t="shared" si="13"/>
        <v>9.9910954268278562E-2</v>
      </c>
      <c r="F127" s="1">
        <f t="shared" si="14"/>
        <v>8.9045731721438146E-5</v>
      </c>
      <c r="G127" s="1">
        <f t="shared" si="15"/>
        <v>4.0508120065092743E-6</v>
      </c>
      <c r="H127" s="1">
        <f t="shared" si="16"/>
        <v>4.5450858262112238E-2</v>
      </c>
      <c r="I127" s="1">
        <f t="shared" si="17"/>
        <v>4.545085826211076E-3</v>
      </c>
      <c r="J127" s="1">
        <f t="shared" si="18"/>
        <v>5.099670173394945E-9</v>
      </c>
      <c r="K127" s="1">
        <f t="shared" si="19"/>
        <v>4.5370540012078138E-2</v>
      </c>
      <c r="L127" s="1">
        <f t="shared" si="20"/>
        <v>4.225565002895045E-3</v>
      </c>
      <c r="M127" s="9">
        <f>2.302585*0.05*SUM($L$3:L127)</f>
        <v>1.1132061494564742</v>
      </c>
    </row>
    <row r="128" spans="2:13">
      <c r="B128" s="2">
        <f t="shared" si="21"/>
        <v>6.2499999999999858</v>
      </c>
      <c r="C128" s="1">
        <f t="shared" si="11"/>
        <v>5.6234132519036746E-7</v>
      </c>
      <c r="D128" s="1">
        <f t="shared" si="12"/>
        <v>1.7782794100388646E-8</v>
      </c>
      <c r="E128" s="1">
        <f t="shared" si="13"/>
        <v>9.9900099900099903E-2</v>
      </c>
      <c r="F128" s="1">
        <f t="shared" si="14"/>
        <v>9.9900099900096647E-5</v>
      </c>
      <c r="G128" s="1">
        <f t="shared" si="15"/>
        <v>3.5707161011287967E-6</v>
      </c>
      <c r="H128" s="1">
        <f t="shared" si="16"/>
        <v>4.4952652380134878E-2</v>
      </c>
      <c r="I128" s="1">
        <f t="shared" si="17"/>
        <v>5.0437705540330733E-3</v>
      </c>
      <c r="J128" s="1">
        <f t="shared" si="18"/>
        <v>6.3497309217311688E-9</v>
      </c>
      <c r="K128" s="1">
        <f t="shared" si="19"/>
        <v>4.4860449704031302E-2</v>
      </c>
      <c r="L128" s="1">
        <f t="shared" si="20"/>
        <v>4.6388989296482957E-3</v>
      </c>
      <c r="M128" s="9">
        <f>2.302585*0.05*SUM($L$3:L128)</f>
        <v>1.1137402224110704</v>
      </c>
    </row>
    <row r="129" spans="1:13">
      <c r="B129" s="2">
        <f t="shared" si="21"/>
        <v>6.2999999999999856</v>
      </c>
      <c r="C129" s="1">
        <f t="shared" si="11"/>
        <v>5.0118723362728891E-7</v>
      </c>
      <c r="D129" s="1">
        <f t="shared" si="12"/>
        <v>1.9952623149688135E-8</v>
      </c>
      <c r="E129" s="1">
        <f t="shared" si="13"/>
        <v>9.9887923906015544E-2</v>
      </c>
      <c r="F129" s="1">
        <f t="shared" si="14"/>
        <v>1.1207609398445598E-4</v>
      </c>
      <c r="G129" s="1">
        <f t="shared" si="15"/>
        <v>3.143733237543402E-6</v>
      </c>
      <c r="H129" s="1">
        <f t="shared" si="16"/>
        <v>4.4406412283083528E-2</v>
      </c>
      <c r="I129" s="1">
        <f t="shared" si="17"/>
        <v>5.5904360869780617E-3</v>
      </c>
      <c r="J129" s="1">
        <f t="shared" si="18"/>
        <v>7.8967008636701614E-9</v>
      </c>
      <c r="K129" s="1">
        <f t="shared" si="19"/>
        <v>4.4301116946106937E-2</v>
      </c>
      <c r="L129" s="1">
        <f t="shared" si="20"/>
        <v>5.0809602032338089E-3</v>
      </c>
      <c r="M129" s="9">
        <f>2.302585*0.05*SUM($L$3:L129)</f>
        <v>1.1143251895485486</v>
      </c>
    </row>
    <row r="130" spans="1:13">
      <c r="B130" s="2">
        <f t="shared" si="21"/>
        <v>6.3499999999999854</v>
      </c>
      <c r="C130" s="1">
        <f t="shared" si="11"/>
        <v>4.466835921509781E-7</v>
      </c>
      <c r="D130" s="1">
        <f t="shared" si="12"/>
        <v>2.2387211385682647E-8</v>
      </c>
      <c r="E130" s="1">
        <f t="shared" si="13"/>
        <v>9.9874265748864474E-2</v>
      </c>
      <c r="F130" s="1">
        <f t="shared" si="14"/>
        <v>1.2573425113552507E-4</v>
      </c>
      <c r="G130" s="1">
        <f t="shared" si="15"/>
        <v>2.7641632584660757E-6</v>
      </c>
      <c r="H130" s="1">
        <f t="shared" si="16"/>
        <v>4.3809035311938666E-2</v>
      </c>
      <c r="I130" s="1">
        <f t="shared" si="17"/>
        <v>6.1881907171815274E-3</v>
      </c>
      <c r="J130" s="1">
        <f t="shared" si="18"/>
        <v>9.8076213413117234E-9</v>
      </c>
      <c r="K130" s="1">
        <f t="shared" si="19"/>
        <v>4.3689266263290887E-2</v>
      </c>
      <c r="L130" s="1">
        <f t="shared" si="20"/>
        <v>5.5510931649198616E-3</v>
      </c>
      <c r="M130" s="9">
        <f>2.302585*0.05*SUM($L$3:L130)</f>
        <v>1.114964282741306</v>
      </c>
    </row>
    <row r="131" spans="1:13">
      <c r="B131" s="2">
        <f t="shared" si="21"/>
        <v>6.3999999999999853</v>
      </c>
      <c r="C131" s="1">
        <f t="shared" ref="C131:C194" si="22">Acid_H(B131)</f>
        <v>3.9810717055351079E-7</v>
      </c>
      <c r="D131" s="1">
        <f t="shared" ref="D131:D194" si="23">Base_OH(C131,14)</f>
        <v>2.5118864315094947E-8</v>
      </c>
      <c r="E131" s="1">
        <f t="shared" ref="E131:E194" si="24">Acid_HA(C131,0.1,9.25)</f>
        <v>9.9858945490328477E-2</v>
      </c>
      <c r="F131" s="1">
        <f t="shared" ref="F131:F194" si="25">Base_A(C131,0.1,9.25)</f>
        <v>1.4105450967152126E-4</v>
      </c>
      <c r="G131" s="1">
        <f t="shared" ref="G131:G194" si="26">Acid_HHHT(C131,0.05,2.15,7.2,12.15)</f>
        <v>2.4269273950869593E-6</v>
      </c>
      <c r="H131" s="1">
        <f t="shared" ref="H131:H194" si="27">Amp_HHT(C131,0.05,2.15,7.2,12.15)</f>
        <v>4.3157550163423916E-2</v>
      </c>
      <c r="I131" s="1">
        <f t="shared" ref="I131:I194" si="28">Amp_HT(C131,0.05,2.15,7.2,12.15)</f>
        <v>6.8400107457307225E-3</v>
      </c>
      <c r="J131" s="1">
        <f t="shared" ref="J131:J194" si="29">Base_T(C131,0.05,2.15,7.2,12.15)</f>
        <v>1.2163450273577499E-8</v>
      </c>
      <c r="K131" s="1">
        <f t="shared" ref="K131:K194" si="30">C131+E131-H131-2*I131-3*J131</f>
        <v>4.3021735452262851E-2</v>
      </c>
      <c r="L131" s="1">
        <f t="shared" ref="L131:L194" si="31">C131+D131+(C131/(C131+10^-9.25))*F131+(C131/(C131+10^-2.15))*H131 +(C131/(C131+10^-7.2))*I131 +(10^-12.15/(C131+10^-12.15))*I131</f>
        <v>6.0479678839094608E-3</v>
      </c>
      <c r="M131" s="9">
        <f>2.302585*0.05*SUM($L$3:L131)</f>
        <v>1.1156605807478044</v>
      </c>
    </row>
    <row r="132" spans="1:13">
      <c r="B132" s="2">
        <f t="shared" ref="B132:B195" si="32">pH(B131,0.05,14)</f>
        <v>6.4499999999999851</v>
      </c>
      <c r="C132" s="1">
        <f t="shared" si="22"/>
        <v>3.5481338923358765E-7</v>
      </c>
      <c r="D132" s="1">
        <f t="shared" si="23"/>
        <v>2.8183829312643571E-8</v>
      </c>
      <c r="E132" s="1">
        <f t="shared" si="24"/>
        <v>9.9841761471919838E-2</v>
      </c>
      <c r="F132" s="1">
        <f t="shared" si="25"/>
        <v>1.5823852808016662E-4</v>
      </c>
      <c r="G132" s="1">
        <f t="shared" si="26"/>
        <v>2.1274998651823833E-6</v>
      </c>
      <c r="H132" s="1">
        <f t="shared" si="27"/>
        <v>4.2449203060996366E-2</v>
      </c>
      <c r="I132" s="1">
        <f t="shared" si="28"/>
        <v>7.5486543775928425E-3</v>
      </c>
      <c r="J132" s="1">
        <f t="shared" si="29"/>
        <v>1.5061545608335334E-8</v>
      </c>
      <c r="K132" s="1">
        <f t="shared" si="30"/>
        <v>4.2295559284490206E-2</v>
      </c>
      <c r="L132" s="1">
        <f t="shared" si="31"/>
        <v>6.5694754678621214E-3</v>
      </c>
      <c r="M132" s="9">
        <f>2.302585*0.05*SUM($L$3:L132)</f>
        <v>1.1164169195313127</v>
      </c>
    </row>
    <row r="133" spans="1:13">
      <c r="B133" s="2">
        <f t="shared" si="32"/>
        <v>6.4999999999999849</v>
      </c>
      <c r="C133" s="1">
        <f t="shared" si="22"/>
        <v>3.1622776601684893E-7</v>
      </c>
      <c r="D133" s="1">
        <f t="shared" si="23"/>
        <v>3.1622776601682693E-8</v>
      </c>
      <c r="E133" s="1">
        <f t="shared" si="24"/>
        <v>9.9822487725419032E-2</v>
      </c>
      <c r="F133" s="1">
        <f t="shared" si="25"/>
        <v>1.7751227458096962E-4</v>
      </c>
      <c r="G133" s="1">
        <f t="shared" si="26"/>
        <v>1.8618467064901665E-6</v>
      </c>
      <c r="H133" s="1">
        <f t="shared" si="27"/>
        <v>4.1681555785932356E-2</v>
      </c>
      <c r="I133" s="1">
        <f t="shared" si="28"/>
        <v>8.3165637488940951E-3</v>
      </c>
      <c r="J133" s="1">
        <f t="shared" si="29"/>
        <v>1.8618467064899706E-8</v>
      </c>
      <c r="K133" s="1">
        <f t="shared" si="30"/>
        <v>4.1508064814063307E-2</v>
      </c>
      <c r="L133" s="1">
        <f t="shared" si="31"/>
        <v>7.1126324710418338E-3</v>
      </c>
      <c r="M133" s="9">
        <f>2.302585*0.05*SUM($L$3:L133)</f>
        <v>1.1172357915732294</v>
      </c>
    </row>
    <row r="134" spans="1:13">
      <c r="B134" s="2">
        <f t="shared" si="32"/>
        <v>6.5499999999999847</v>
      </c>
      <c r="C134" s="1">
        <f t="shared" si="22"/>
        <v>2.8183829312645529E-7</v>
      </c>
      <c r="D134" s="1">
        <f t="shared" si="23"/>
        <v>3.5481338923356301E-8</v>
      </c>
      <c r="E134" s="1">
        <f t="shared" si="24"/>
        <v>9.9800871082927178E-2</v>
      </c>
      <c r="F134" s="1">
        <f t="shared" si="25"/>
        <v>1.9912891707282501E-4</v>
      </c>
      <c r="G134" s="1">
        <f t="shared" si="26"/>
        <v>1.6263710633303322E-6</v>
      </c>
      <c r="H134" s="1">
        <f t="shared" si="27"/>
        <v>4.0852594065791274E-2</v>
      </c>
      <c r="I134" s="1">
        <f t="shared" si="28"/>
        <v>9.1457565900435172E-3</v>
      </c>
      <c r="J134" s="1">
        <f t="shared" si="29"/>
        <v>2.297310188441881E-8</v>
      </c>
      <c r="K134" s="1">
        <f t="shared" si="30"/>
        <v>4.0656976756036342E-2</v>
      </c>
      <c r="L134" s="1">
        <f t="shared" si="31"/>
        <v>7.6735031252813564E-3</v>
      </c>
      <c r="M134" s="9">
        <f>2.302585*0.05*SUM($L$3:L134)</f>
        <v>1.1181192362329158</v>
      </c>
    </row>
    <row r="135" spans="1:13">
      <c r="B135" s="2">
        <f t="shared" si="32"/>
        <v>6.5999999999999845</v>
      </c>
      <c r="C135" s="1">
        <f t="shared" si="22"/>
        <v>2.5118864315096696E-7</v>
      </c>
      <c r="D135" s="1">
        <f t="shared" si="23"/>
        <v>3.9810717055348307E-8</v>
      </c>
      <c r="E135" s="1">
        <f t="shared" si="24"/>
        <v>9.9776627953864619E-2</v>
      </c>
      <c r="F135" s="1">
        <f t="shared" si="25"/>
        <v>2.2337204613537745E-4</v>
      </c>
      <c r="G135" s="1">
        <f t="shared" si="26"/>
        <v>1.4178642400458993E-6</v>
      </c>
      <c r="H135" s="1">
        <f t="shared" si="27"/>
        <v>3.9960843729954676E-2</v>
      </c>
      <c r="I135" s="1">
        <f t="shared" si="28"/>
        <v>1.0037710115694419E-2</v>
      </c>
      <c r="J135" s="1">
        <f t="shared" si="29"/>
        <v>2.8290110859052668E-8</v>
      </c>
      <c r="K135" s="1">
        <f t="shared" si="30"/>
        <v>3.9740530310831683E-2</v>
      </c>
      <c r="L135" s="1">
        <f t="shared" si="31"/>
        <v>8.2471495421514093E-3</v>
      </c>
      <c r="M135" s="9">
        <f>2.302585*0.05*SUM($L$3:L135)</f>
        <v>1.1190687243743414</v>
      </c>
    </row>
    <row r="136" spans="1:13">
      <c r="B136" s="2">
        <f t="shared" si="32"/>
        <v>6.6499999999999844</v>
      </c>
      <c r="C136" s="1">
        <f t="shared" si="22"/>
        <v>2.2387211385684201E-7</v>
      </c>
      <c r="D136" s="1">
        <f t="shared" si="23"/>
        <v>4.4668359215094705E-8</v>
      </c>
      <c r="E136" s="1">
        <f t="shared" si="24"/>
        <v>9.9749440733271438E-2</v>
      </c>
      <c r="F136" s="1">
        <f t="shared" si="25"/>
        <v>2.5055926672856455E-4</v>
      </c>
      <c r="G136" s="1">
        <f t="shared" si="26"/>
        <v>1.2334619224184612E-6</v>
      </c>
      <c r="H136" s="1">
        <f t="shared" si="27"/>
        <v>3.9005490819321031E-2</v>
      </c>
      <c r="I136" s="1">
        <f t="shared" si="28"/>
        <v>1.0993240955076275E-2</v>
      </c>
      <c r="J136" s="1">
        <f t="shared" si="29"/>
        <v>3.4763680285084526E-8</v>
      </c>
      <c r="K136" s="1">
        <f t="shared" si="30"/>
        <v>3.8757587584870863E-2</v>
      </c>
      <c r="L136" s="1">
        <f t="shared" si="31"/>
        <v>8.8276209071138107E-3</v>
      </c>
      <c r="M136" s="9">
        <f>2.302585*0.05*SUM($L$3:L136)</f>
        <v>1.1200850417486619</v>
      </c>
    </row>
    <row r="137" spans="1:13">
      <c r="B137" s="2">
        <f t="shared" si="32"/>
        <v>6.6999999999999842</v>
      </c>
      <c r="C137" s="1">
        <f t="shared" si="22"/>
        <v>1.9952623149689523E-7</v>
      </c>
      <c r="D137" s="1">
        <f t="shared" si="23"/>
        <v>5.0118723362725403E-8</v>
      </c>
      <c r="E137" s="1">
        <f t="shared" si="24"/>
        <v>9.9718953802678992E-2</v>
      </c>
      <c r="F137" s="1">
        <f t="shared" si="25"/>
        <v>2.8104619732100889E-4</v>
      </c>
      <c r="G137" s="1">
        <f t="shared" si="26"/>
        <v>1.0706050480215355E-6</v>
      </c>
      <c r="H137" s="1">
        <f t="shared" si="27"/>
        <v>3.79865005619082E-2</v>
      </c>
      <c r="I137" s="1">
        <f t="shared" si="28"/>
        <v>1.2012386211489144E-2</v>
      </c>
      <c r="J137" s="1">
        <f t="shared" si="29"/>
        <v>4.2621554644809747E-8</v>
      </c>
      <c r="K137" s="1">
        <f t="shared" si="30"/>
        <v>3.770775247936007E-2</v>
      </c>
      <c r="L137" s="1">
        <f t="shared" si="31"/>
        <v>9.4079926747913899E-3</v>
      </c>
      <c r="M137" s="9">
        <f>2.302585*0.05*SUM($L$3:L137)</f>
        <v>1.121168176889316</v>
      </c>
    </row>
    <row r="138" spans="1:13">
      <c r="B138" s="2">
        <f t="shared" si="32"/>
        <v>6.749999999999984</v>
      </c>
      <c r="C138" s="1">
        <f t="shared" si="22"/>
        <v>1.7782794100389883E-7</v>
      </c>
      <c r="D138" s="1">
        <f t="shared" si="23"/>
        <v>5.6234132519032834E-8</v>
      </c>
      <c r="E138" s="1">
        <f t="shared" si="24"/>
        <v>9.9684769081674007E-2</v>
      </c>
      <c r="F138" s="1">
        <f t="shared" si="25"/>
        <v>3.1523091832600964E-4</v>
      </c>
      <c r="G138" s="1">
        <f t="shared" si="26"/>
        <v>9.2700487830753976E-7</v>
      </c>
      <c r="H138" s="1">
        <f t="shared" si="27"/>
        <v>3.6904728919229017E-2</v>
      </c>
      <c r="I138" s="1">
        <f t="shared" si="28"/>
        <v>1.3094291946577505E-2</v>
      </c>
      <c r="J138" s="1">
        <f t="shared" si="29"/>
        <v>5.2129315172532208E-8</v>
      </c>
      <c r="K138" s="1">
        <f t="shared" si="30"/>
        <v>3.6591477709285468E-2</v>
      </c>
      <c r="L138" s="1">
        <f t="shared" si="31"/>
        <v>9.980465546272287E-3</v>
      </c>
      <c r="M138" s="9">
        <f>2.302585*0.05*SUM($L$3:L138)</f>
        <v>1.1223172204023093</v>
      </c>
    </row>
    <row r="139" spans="1:13">
      <c r="B139" s="2">
        <f t="shared" si="32"/>
        <v>6.7999999999999838</v>
      </c>
      <c r="C139" s="1">
        <f t="shared" si="22"/>
        <v>1.5848931924611726E-7</v>
      </c>
      <c r="D139" s="1">
        <f t="shared" si="23"/>
        <v>6.3095734448016967E-8</v>
      </c>
      <c r="E139" s="1">
        <f t="shared" si="24"/>
        <v>9.9646441085135207E-2</v>
      </c>
      <c r="F139" s="1">
        <f t="shared" si="25"/>
        <v>3.535589148647931E-4</v>
      </c>
      <c r="G139" s="1">
        <f t="shared" si="26"/>
        <v>8.0061188847337457E-7</v>
      </c>
      <c r="H139" s="1">
        <f t="shared" si="27"/>
        <v>3.5762019426203995E-2</v>
      </c>
      <c r="I139" s="1">
        <f t="shared" si="28"/>
        <v>1.4237116367044739E-2</v>
      </c>
      <c r="J139" s="1">
        <f t="shared" si="29"/>
        <v>6.3594862807025725E-8</v>
      </c>
      <c r="K139" s="1">
        <f t="shared" si="30"/>
        <v>3.5410156629572566E-2</v>
      </c>
      <c r="L139" s="1">
        <f t="shared" si="31"/>
        <v>1.0536531297936268E-2</v>
      </c>
      <c r="M139" s="9">
        <f>2.302585*0.05*SUM($L$3:L139)</f>
        <v>1.1235302833482421</v>
      </c>
    </row>
    <row r="140" spans="1:13">
      <c r="B140" s="2">
        <f t="shared" si="32"/>
        <v>6.8499999999999837</v>
      </c>
      <c r="C140" s="1">
        <f t="shared" si="22"/>
        <v>1.4125375446228073E-7</v>
      </c>
      <c r="D140" s="1">
        <f t="shared" si="23"/>
        <v>7.0794578438411135E-8</v>
      </c>
      <c r="E140" s="1">
        <f t="shared" si="24"/>
        <v>9.9603471438084804E-2</v>
      </c>
      <c r="F140" s="1">
        <f t="shared" si="25"/>
        <v>3.9652856191520533E-4</v>
      </c>
      <c r="G140" s="1">
        <f t="shared" si="26"/>
        <v>6.8958814491928349E-7</v>
      </c>
      <c r="H140" s="1">
        <f t="shared" si="27"/>
        <v>3.4561277469424528E-2</v>
      </c>
      <c r="I140" s="1">
        <f t="shared" si="28"/>
        <v>1.5437955569368106E-2</v>
      </c>
      <c r="J140" s="1">
        <f t="shared" si="29"/>
        <v>7.7373062446720479E-8</v>
      </c>
      <c r="K140" s="1">
        <f t="shared" si="30"/>
        <v>3.416619196449118E-2</v>
      </c>
      <c r="L140" s="1">
        <f t="shared" si="31"/>
        <v>1.1067208217224931E-2</v>
      </c>
      <c r="M140" s="9">
        <f>2.302585*0.05*SUM($L$3:L140)</f>
        <v>1.1248044427298851</v>
      </c>
    </row>
    <row r="141" spans="1:13">
      <c r="B141" s="2">
        <f t="shared" si="32"/>
        <v>6.8999999999999835</v>
      </c>
      <c r="C141" s="1">
        <f t="shared" si="22"/>
        <v>1.2589254117942151E-7</v>
      </c>
      <c r="D141" s="1">
        <f t="shared" si="23"/>
        <v>7.9432823472425123E-8</v>
      </c>
      <c r="E141" s="1">
        <f t="shared" si="24"/>
        <v>9.9555302797288331E-2</v>
      </c>
      <c r="F141" s="1">
        <f t="shared" si="25"/>
        <v>4.4469720271167885E-4</v>
      </c>
      <c r="G141" s="1">
        <f t="shared" si="26"/>
        <v>5.9228288342594098E-7</v>
      </c>
      <c r="H141" s="1">
        <f t="shared" si="27"/>
        <v>3.3306514155329196E-2</v>
      </c>
      <c r="I141" s="1">
        <f t="shared" si="28"/>
        <v>1.6692799691276385E-2</v>
      </c>
      <c r="J141" s="1">
        <f t="shared" si="29"/>
        <v>9.3870510995290477E-8</v>
      </c>
      <c r="K141" s="1">
        <f t="shared" si="30"/>
        <v>3.2863033540414567E-2</v>
      </c>
      <c r="L141" s="1">
        <f t="shared" si="31"/>
        <v>1.1563343095417946E-2</v>
      </c>
      <c r="M141" s="9">
        <f>2.302585*0.05*SUM($L$3:L141)</f>
        <v>1.1261357217479533</v>
      </c>
    </row>
    <row r="142" spans="1:13">
      <c r="B142" s="2">
        <f t="shared" si="32"/>
        <v>6.9499999999999833</v>
      </c>
      <c r="C142" s="1">
        <f t="shared" si="22"/>
        <v>1.1220184543020066E-7</v>
      </c>
      <c r="D142" s="1">
        <f t="shared" si="23"/>
        <v>8.9125093813371122E-8</v>
      </c>
      <c r="E142" s="1">
        <f t="shared" si="24"/>
        <v>9.9501312126331232E-2</v>
      </c>
      <c r="F142" s="1">
        <f t="shared" si="25"/>
        <v>4.9868787366877799E-4</v>
      </c>
      <c r="G142" s="1">
        <f t="shared" si="26"/>
        <v>5.0721103324093163E-7</v>
      </c>
      <c r="H142" s="1">
        <f t="shared" si="27"/>
        <v>3.2002852662474095E-2</v>
      </c>
      <c r="I142" s="1">
        <f t="shared" si="28"/>
        <v>1.7996526576086476E-2</v>
      </c>
      <c r="J142" s="1">
        <f t="shared" si="29"/>
        <v>1.1355040618314303E-7</v>
      </c>
      <c r="K142" s="1">
        <f t="shared" si="30"/>
        <v>3.1505177862311051E-2</v>
      </c>
      <c r="L142" s="1">
        <f t="shared" si="31"/>
        <v>1.2015969836714501E-2</v>
      </c>
      <c r="M142" s="9">
        <f>2.302585*0.05*SUM($L$3:L142)</f>
        <v>1.1275191113432768</v>
      </c>
    </row>
    <row r="143" spans="1:13" s="18" customFormat="1">
      <c r="A143" s="32"/>
      <c r="B143" s="16">
        <f t="shared" si="32"/>
        <v>6.9999999999999831</v>
      </c>
      <c r="C143" s="17">
        <f t="shared" si="22"/>
        <v>1.0000000000000389E-7</v>
      </c>
      <c r="D143" s="17">
        <f t="shared" si="23"/>
        <v>9.9999999999996118E-8</v>
      </c>
      <c r="E143" s="18">
        <f t="shared" si="24"/>
        <v>9.9440803269116557E-2</v>
      </c>
      <c r="F143" s="18">
        <f t="shared" si="25"/>
        <v>5.5919673088345627E-4</v>
      </c>
      <c r="G143" s="18">
        <f t="shared" si="26"/>
        <v>4.3303445282220605E-7</v>
      </c>
      <c r="H143" s="18">
        <f t="shared" si="27"/>
        <v>3.0656491536856081E-2</v>
      </c>
      <c r="I143" s="18">
        <f t="shared" si="28"/>
        <v>1.934293849117347E-2</v>
      </c>
      <c r="J143" s="18">
        <f t="shared" si="29"/>
        <v>1.3693751762427392E-7</v>
      </c>
      <c r="K143" s="18">
        <f t="shared" si="30"/>
        <v>3.0098123937360666E-2</v>
      </c>
      <c r="L143" s="18">
        <f t="shared" si="31"/>
        <v>1.2416707484825597E-2</v>
      </c>
      <c r="M143" s="19">
        <f>2.302585*0.05*SUM($L$3:L143)</f>
        <v>1.1289486375634741</v>
      </c>
    </row>
    <row r="144" spans="1:13">
      <c r="B144" s="2">
        <f t="shared" si="32"/>
        <v>7.0499999999999829</v>
      </c>
      <c r="C144" s="1">
        <f t="shared" si="22"/>
        <v>8.9125093813378057E-8</v>
      </c>
      <c r="D144" s="1">
        <f t="shared" si="23"/>
        <v>1.1220184543019193E-7</v>
      </c>
      <c r="E144" s="1">
        <f t="shared" si="24"/>
        <v>9.9372998765856646E-2</v>
      </c>
      <c r="F144" s="1">
        <f t="shared" si="25"/>
        <v>6.2700123414335973E-4</v>
      </c>
      <c r="G144" s="1">
        <f t="shared" si="26"/>
        <v>3.6854565259207609E-7</v>
      </c>
      <c r="H144" s="1">
        <f t="shared" si="27"/>
        <v>2.9274621763876064E-2</v>
      </c>
      <c r="I144" s="1">
        <f t="shared" si="28"/>
        <v>2.0724845067175368E-2</v>
      </c>
      <c r="J144" s="1">
        <f t="shared" si="29"/>
        <v>1.6462329597142986E-7</v>
      </c>
      <c r="K144" s="1">
        <f t="shared" si="30"/>
        <v>2.8648282122835753E-2</v>
      </c>
      <c r="L144" s="1">
        <f t="shared" si="31"/>
        <v>1.2758173821117056E-2</v>
      </c>
      <c r="M144" s="9">
        <f>2.302585*0.05*SUM($L$3:L144)</f>
        <v>1.1304174765468691</v>
      </c>
    </row>
    <row r="145" spans="1:13">
      <c r="B145" s="2">
        <f t="shared" si="32"/>
        <v>7.0999999999999828</v>
      </c>
      <c r="C145" s="1">
        <f t="shared" si="22"/>
        <v>7.9432823472431303E-8</v>
      </c>
      <c r="D145" s="1">
        <f t="shared" si="23"/>
        <v>1.2589254117941172E-7</v>
      </c>
      <c r="E145" s="1">
        <f t="shared" si="24"/>
        <v>9.9297030856036111E-2</v>
      </c>
      <c r="F145" s="1">
        <f t="shared" si="25"/>
        <v>7.0296914396389648E-4</v>
      </c>
      <c r="G145" s="1">
        <f t="shared" si="26"/>
        <v>3.1265378030728459E-7</v>
      </c>
      <c r="H145" s="1">
        <f t="shared" si="27"/>
        <v>2.7865297500991839E-2</v>
      </c>
      <c r="I145" s="1">
        <f t="shared" si="28"/>
        <v>2.2134192574028891E-2</v>
      </c>
      <c r="J145" s="1">
        <f t="shared" si="29"/>
        <v>1.9727119896435434E-7</v>
      </c>
      <c r="K145" s="1">
        <f t="shared" si="30"/>
        <v>2.7162835826213066E-2</v>
      </c>
      <c r="L145" s="1">
        <f t="shared" si="31"/>
        <v>1.3034385758309484E-2</v>
      </c>
      <c r="M145" s="9">
        <f>2.302585*0.05*SUM($L$3:L145)</f>
        <v>1.1319181156034339</v>
      </c>
    </row>
    <row r="146" spans="1:13">
      <c r="B146" s="2">
        <f t="shared" si="32"/>
        <v>7.1499999999999826</v>
      </c>
      <c r="C146" s="1">
        <f t="shared" si="22"/>
        <v>7.0794578438416628E-8</v>
      </c>
      <c r="D146" s="1">
        <f t="shared" si="23"/>
        <v>1.4125375446226978E-7</v>
      </c>
      <c r="E146" s="1">
        <f t="shared" si="24"/>
        <v>9.9211931614967011E-2</v>
      </c>
      <c r="F146" s="1">
        <f t="shared" si="25"/>
        <v>7.880683850329973E-4</v>
      </c>
      <c r="G146" s="1">
        <f t="shared" si="26"/>
        <v>2.6437263821976775E-7</v>
      </c>
      <c r="H146" s="1">
        <f t="shared" si="27"/>
        <v>2.6437263821975723E-2</v>
      </c>
      <c r="I146" s="1">
        <f t="shared" si="28"/>
        <v>2.3562236183024235E-2</v>
      </c>
      <c r="J146" s="1">
        <f t="shared" si="29"/>
        <v>2.3562236183023271E-7</v>
      </c>
      <c r="K146" s="1">
        <f t="shared" si="30"/>
        <v>2.5649559354435761E-2</v>
      </c>
      <c r="L146" s="1">
        <f t="shared" si="31"/>
        <v>1.3241115573908288E-2</v>
      </c>
      <c r="M146" s="9">
        <f>2.302585*0.05*SUM($L$3:L146)</f>
        <v>1.1334425553086214</v>
      </c>
    </row>
    <row r="147" spans="1:13">
      <c r="A147" s="32" t="s">
        <v>43</v>
      </c>
      <c r="B147" s="13">
        <f t="shared" si="32"/>
        <v>7.1999999999999824</v>
      </c>
      <c r="C147" s="14">
        <f t="shared" si="22"/>
        <v>6.3095734448021877E-8</v>
      </c>
      <c r="D147" s="14">
        <f t="shared" si="23"/>
        <v>1.5848931924610495E-7</v>
      </c>
      <c r="E147" s="14">
        <f t="shared" si="24"/>
        <v>9.9116622175018709E-2</v>
      </c>
      <c r="F147" s="14">
        <f t="shared" si="25"/>
        <v>8.8337782498129874E-4</v>
      </c>
      <c r="G147" s="14">
        <f t="shared" si="26"/>
        <v>2.2281049164573419E-7</v>
      </c>
      <c r="H147" s="14">
        <f t="shared" si="27"/>
        <v>2.4999748343859714E-2</v>
      </c>
      <c r="I147" s="14">
        <f t="shared" si="28"/>
        <v>2.4999748343858694E-2</v>
      </c>
      <c r="J147" s="14">
        <f t="shared" si="29"/>
        <v>2.8050178994713242E-7</v>
      </c>
      <c r="K147" s="14">
        <f t="shared" si="30"/>
        <v>2.4116598733806217E-2</v>
      </c>
      <c r="L147" s="14">
        <f t="shared" si="31"/>
        <v>1.3376173325296482E-2</v>
      </c>
      <c r="M147" s="15">
        <f>2.302585*0.05*SUM($L$3:L147)</f>
        <v>1.1349825441114327</v>
      </c>
    </row>
    <row r="148" spans="1:13">
      <c r="B148" s="2">
        <f t="shared" si="32"/>
        <v>7.2499999999999822</v>
      </c>
      <c r="C148" s="1">
        <f t="shared" si="22"/>
        <v>5.6234132519037208E-8</v>
      </c>
      <c r="D148" s="1">
        <f t="shared" si="23"/>
        <v>1.7782794100388502E-7</v>
      </c>
      <c r="E148" s="1">
        <f t="shared" si="24"/>
        <v>9.9009900990099056E-2</v>
      </c>
      <c r="F148" s="1">
        <f t="shared" si="25"/>
        <v>9.9009900990095E-4</v>
      </c>
      <c r="G148" s="1">
        <f t="shared" si="26"/>
        <v>1.8716141989984874E-7</v>
      </c>
      <c r="H148" s="1">
        <f t="shared" si="27"/>
        <v>2.3562226761938851E-2</v>
      </c>
      <c r="I148" s="1">
        <f t="shared" si="28"/>
        <v>2.6437253251341893E-2</v>
      </c>
      <c r="J148" s="1">
        <f t="shared" si="29"/>
        <v>3.3282529936150889E-7</v>
      </c>
      <c r="K148" s="1">
        <f t="shared" si="30"/>
        <v>2.2572225483710854E-2</v>
      </c>
      <c r="L148" s="1">
        <f t="shared" si="31"/>
        <v>1.3439590779455472E-2</v>
      </c>
      <c r="M148" s="9">
        <f>2.302585*0.05*SUM($L$3:L148)</f>
        <v>1.1365298341181784</v>
      </c>
    </row>
    <row r="149" spans="1:13">
      <c r="B149" s="2">
        <f t="shared" si="32"/>
        <v>7.2999999999999821</v>
      </c>
      <c r="C149" s="1">
        <f t="shared" si="22"/>
        <v>5.0118723362729301E-8</v>
      </c>
      <c r="D149" s="1">
        <f t="shared" si="23"/>
        <v>1.9952623149687972E-7</v>
      </c>
      <c r="E149" s="1">
        <f t="shared" si="24"/>
        <v>9.8890431113369273E-2</v>
      </c>
      <c r="F149" s="1">
        <f t="shared" si="25"/>
        <v>1.1095688866307281E-3</v>
      </c>
      <c r="G149" s="1">
        <f t="shared" si="26"/>
        <v>1.5669795668324935E-7</v>
      </c>
      <c r="H149" s="1">
        <f t="shared" si="27"/>
        <v>2.2134174698075063E-2</v>
      </c>
      <c r="I149" s="1">
        <f t="shared" si="28"/>
        <v>2.7865274996497019E-2</v>
      </c>
      <c r="J149" s="1">
        <f t="shared" si="29"/>
        <v>3.9360747123788071E-7</v>
      </c>
      <c r="K149" s="1">
        <f t="shared" si="30"/>
        <v>2.1024575718609825E-2</v>
      </c>
      <c r="L149" s="1">
        <f t="shared" si="31"/>
        <v>1.3433690462166616E-2</v>
      </c>
      <c r="M149" s="9">
        <f>2.302585*0.05*SUM($L$3:L149)</f>
        <v>1.1380764448258198</v>
      </c>
    </row>
    <row r="150" spans="1:13">
      <c r="B150" s="2">
        <f t="shared" si="32"/>
        <v>7.3499999999999819</v>
      </c>
      <c r="C150" s="1">
        <f t="shared" si="22"/>
        <v>4.4668359215098172E-8</v>
      </c>
      <c r="D150" s="1">
        <f t="shared" si="23"/>
        <v>2.2387211385682464E-7</v>
      </c>
      <c r="E150" s="1">
        <f t="shared" si="24"/>
        <v>9.8756726474555814E-2</v>
      </c>
      <c r="F150" s="1">
        <f t="shared" si="25"/>
        <v>1.2432735254441895E-3</v>
      </c>
      <c r="G150" s="1">
        <f t="shared" si="26"/>
        <v>1.3076477106637081E-7</v>
      </c>
      <c r="H150" s="1">
        <f t="shared" si="27"/>
        <v>2.072481954768185E-2</v>
      </c>
      <c r="I150" s="1">
        <f t="shared" si="28"/>
        <v>2.9274585716630948E-2</v>
      </c>
      <c r="J150" s="1">
        <f t="shared" si="29"/>
        <v>4.6397091614405773E-7</v>
      </c>
      <c r="K150" s="1">
        <f t="shared" si="30"/>
        <v>1.9481388249222856E-2</v>
      </c>
      <c r="L150" s="1">
        <f t="shared" si="31"/>
        <v>1.3363033963714589E-2</v>
      </c>
      <c r="M150" s="9">
        <f>2.302585*0.05*SUM($L$3:L150)</f>
        <v>1.1396149209037869</v>
      </c>
    </row>
    <row r="151" spans="1:13">
      <c r="B151" s="2">
        <f t="shared" si="32"/>
        <v>7.3999999999999817</v>
      </c>
      <c r="C151" s="1">
        <f t="shared" si="22"/>
        <v>3.9810717055351404E-8</v>
      </c>
      <c r="D151" s="1">
        <f t="shared" si="23"/>
        <v>2.5118864315094743E-7</v>
      </c>
      <c r="E151" s="1">
        <f t="shared" si="24"/>
        <v>9.8607137165854702E-2</v>
      </c>
      <c r="F151" s="1">
        <f t="shared" si="25"/>
        <v>1.3928628341452968E-3</v>
      </c>
      <c r="G151" s="1">
        <f t="shared" si="26"/>
        <v>1.0877315399136055E-7</v>
      </c>
      <c r="H151" s="1">
        <f t="shared" si="27"/>
        <v>1.9342906010782143E-2</v>
      </c>
      <c r="I151" s="1">
        <f t="shared" si="28"/>
        <v>3.0656440058902459E-2</v>
      </c>
      <c r="J151" s="1">
        <f t="shared" si="29"/>
        <v>5.4515716141836325E-7</v>
      </c>
      <c r="K151" s="1">
        <f t="shared" si="30"/>
        <v>1.794975537650044E-2</v>
      </c>
      <c r="L151" s="1">
        <f t="shared" si="31"/>
        <v>1.3234254968739458E-2</v>
      </c>
      <c r="M151" s="9">
        <f>2.302585*0.05*SUM($L$3:L151)</f>
        <v>1.1411385707526467</v>
      </c>
    </row>
    <row r="152" spans="1:13">
      <c r="B152" s="2">
        <f t="shared" si="32"/>
        <v>7.4499999999999815</v>
      </c>
      <c r="C152" s="1">
        <f t="shared" si="22"/>
        <v>3.5481338923359053E-8</v>
      </c>
      <c r="D152" s="1">
        <f t="shared" si="23"/>
        <v>2.8183829312643342E-7</v>
      </c>
      <c r="E152" s="1">
        <f t="shared" si="24"/>
        <v>9.8439833775817109E-2</v>
      </c>
      <c r="F152" s="1">
        <f t="shared" si="25"/>
        <v>1.5601662241828951E-3</v>
      </c>
      <c r="G152" s="1">
        <f t="shared" si="26"/>
        <v>9.0196098915931131E-8</v>
      </c>
      <c r="H152" s="1">
        <f t="shared" si="27"/>
        <v>1.7996487712415517E-2</v>
      </c>
      <c r="I152" s="1">
        <f t="shared" si="28"/>
        <v>3.2002783552005615E-2</v>
      </c>
      <c r="J152" s="1">
        <f t="shared" si="29"/>
        <v>6.3853947995419952E-7</v>
      </c>
      <c r="K152" s="1">
        <f t="shared" si="30"/>
        <v>1.6435898822289418E-2</v>
      </c>
      <c r="L152" s="1">
        <f t="shared" si="31"/>
        <v>1.3055792983830368E-2</v>
      </c>
      <c r="M152" s="9">
        <f>2.302585*0.05*SUM($L$3:L152)</f>
        <v>1.1426416744070305</v>
      </c>
    </row>
    <row r="153" spans="1:13">
      <c r="B153" s="2">
        <f t="shared" si="32"/>
        <v>7.4999999999999813</v>
      </c>
      <c r="C153" s="1">
        <f t="shared" si="22"/>
        <v>3.1622776601685148E-8</v>
      </c>
      <c r="D153" s="1">
        <f t="shared" si="23"/>
        <v>3.1622776601682437E-7</v>
      </c>
      <c r="E153" s="1">
        <f t="shared" si="24"/>
        <v>9.8252790850516733E-2</v>
      </c>
      <c r="F153" s="1">
        <f t="shared" si="25"/>
        <v>1.7472091494832708E-3</v>
      </c>
      <c r="G153" s="1">
        <f t="shared" si="26"/>
        <v>7.4563797385166048E-8</v>
      </c>
      <c r="H153" s="1">
        <f t="shared" si="27"/>
        <v>1.6692754937809081E-2</v>
      </c>
      <c r="I153" s="1">
        <f t="shared" si="28"/>
        <v>3.3306424860419695E-2</v>
      </c>
      <c r="J153" s="1">
        <f t="shared" si="29"/>
        <v>7.4563797385156384E-7</v>
      </c>
      <c r="K153" s="1">
        <f t="shared" si="30"/>
        <v>1.494498090072331E-2</v>
      </c>
      <c r="L153" s="1">
        <f t="shared" si="31"/>
        <v>1.2837551955630364E-2</v>
      </c>
      <c r="M153" s="9">
        <f>2.302585*0.05*SUM($L$3:L153)</f>
        <v>1.1441196521355181</v>
      </c>
    </row>
    <row r="154" spans="1:13">
      <c r="B154" s="2">
        <f t="shared" si="32"/>
        <v>7.5499999999999812</v>
      </c>
      <c r="C154" s="1">
        <f t="shared" si="22"/>
        <v>2.8183829312645761E-8</v>
      </c>
      <c r="D154" s="1">
        <f t="shared" si="23"/>
        <v>3.5481338923356007E-7</v>
      </c>
      <c r="E154" s="1">
        <f t="shared" si="24"/>
        <v>9.8043769612742138E-2</v>
      </c>
      <c r="F154" s="1">
        <f t="shared" si="25"/>
        <v>1.9562303872578688E-3</v>
      </c>
      <c r="G154" s="1">
        <f t="shared" si="26"/>
        <v>6.1459408195278052E-8</v>
      </c>
      <c r="H154" s="1">
        <f t="shared" si="27"/>
        <v>1.5437905353432094E-2</v>
      </c>
      <c r="I154" s="1">
        <f t="shared" si="28"/>
        <v>3.4561165049944248E-2</v>
      </c>
      <c r="J154" s="1">
        <f t="shared" si="29"/>
        <v>8.6813721546114242E-7</v>
      </c>
      <c r="K154" s="1">
        <f t="shared" si="30"/>
        <v>1.3480957931604479E-2</v>
      </c>
      <c r="L154" s="1">
        <f t="shared" si="31"/>
        <v>1.2590512883618555E-2</v>
      </c>
      <c r="M154" s="9">
        <f>2.302585*0.05*SUM($L$3:L154)</f>
        <v>1.1455691884409245</v>
      </c>
    </row>
    <row r="155" spans="1:13">
      <c r="B155" s="2">
        <f t="shared" si="32"/>
        <v>7.599999999999981</v>
      </c>
      <c r="C155" s="1">
        <f t="shared" si="22"/>
        <v>2.5118864315096899E-8</v>
      </c>
      <c r="D155" s="1">
        <f t="shared" si="23"/>
        <v>3.9810717055347982E-7</v>
      </c>
      <c r="E155" s="1">
        <f t="shared" si="24"/>
        <v>9.7810300135176761E-2</v>
      </c>
      <c r="F155" s="1">
        <f t="shared" si="25"/>
        <v>2.1896998648232436E-3</v>
      </c>
      <c r="G155" s="1">
        <f t="shared" si="26"/>
        <v>5.0514998891497087E-8</v>
      </c>
      <c r="H155" s="1">
        <f t="shared" si="27"/>
        <v>1.42370610648632E-2</v>
      </c>
      <c r="I155" s="1">
        <f t="shared" si="28"/>
        <v>3.5761880513401623E-2</v>
      </c>
      <c r="J155" s="1">
        <f t="shared" si="29"/>
        <v>1.0079067362888554E-6</v>
      </c>
      <c r="K155" s="1">
        <f t="shared" si="30"/>
        <v>1.2046479442165765E-2</v>
      </c>
      <c r="L155" s="1">
        <f t="shared" si="31"/>
        <v>1.232633072252684E-2</v>
      </c>
      <c r="M155" s="9">
        <f>2.302585*0.05*SUM($L$3:L155)</f>
        <v>1.1469883096522608</v>
      </c>
    </row>
    <row r="156" spans="1:13">
      <c r="B156" s="2">
        <f t="shared" si="32"/>
        <v>7.6499999999999808</v>
      </c>
      <c r="C156" s="1">
        <f t="shared" si="22"/>
        <v>2.2387211385684384E-8</v>
      </c>
      <c r="D156" s="1">
        <f t="shared" si="23"/>
        <v>4.4668359215094342E-7</v>
      </c>
      <c r="E156" s="1">
        <f t="shared" si="24"/>
        <v>9.75496632449665E-2</v>
      </c>
      <c r="F156" s="1">
        <f t="shared" si="25"/>
        <v>2.4503367550334936E-3</v>
      </c>
      <c r="G156" s="1">
        <f t="shared" si="26"/>
        <v>4.1407597000174876E-8</v>
      </c>
      <c r="H156" s="1">
        <f t="shared" si="27"/>
        <v>1.3094231895490248E-2</v>
      </c>
      <c r="I156" s="1">
        <f t="shared" si="28"/>
        <v>3.6904559672266656E-2</v>
      </c>
      <c r="J156" s="1">
        <f t="shared" si="29"/>
        <v>1.1670246460995451E-6</v>
      </c>
      <c r="K156" s="1">
        <f t="shared" si="30"/>
        <v>1.0642833318216031E-2</v>
      </c>
      <c r="L156" s="1">
        <f t="shared" si="31"/>
        <v>1.2056943555155211E-2</v>
      </c>
      <c r="M156" s="9">
        <f>2.302585*0.05*SUM($L$3:L156)</f>
        <v>1.1483764165210582</v>
      </c>
    </row>
    <row r="157" spans="1:13">
      <c r="B157" s="2">
        <f t="shared" si="32"/>
        <v>7.6999999999999806</v>
      </c>
      <c r="C157" s="1">
        <f t="shared" si="22"/>
        <v>1.9952623149689686E-8</v>
      </c>
      <c r="D157" s="1">
        <f t="shared" si="23"/>
        <v>5.0118723362724994E-7</v>
      </c>
      <c r="E157" s="1">
        <f t="shared" si="24"/>
        <v>9.7258872537269475E-2</v>
      </c>
      <c r="F157" s="1">
        <f t="shared" si="25"/>
        <v>2.7411274627305322E-3</v>
      </c>
      <c r="G157" s="1">
        <f t="shared" si="26"/>
        <v>3.3855322499222251E-8</v>
      </c>
      <c r="H157" s="1">
        <f t="shared" si="27"/>
        <v>1.2012321719544236E-2</v>
      </c>
      <c r="I157" s="1">
        <f t="shared" si="28"/>
        <v>3.7986296620468436E-2</v>
      </c>
      <c r="J157" s="1">
        <f t="shared" si="29"/>
        <v>1.3478046648339707E-6</v>
      </c>
      <c r="K157" s="1">
        <f t="shared" si="30"/>
        <v>9.269934115417015E-3</v>
      </c>
      <c r="L157" s="1">
        <f t="shared" si="31"/>
        <v>1.1794216925319812E-2</v>
      </c>
      <c r="M157" s="9">
        <f>2.302585*0.05*SUM($L$3:L157)</f>
        <v>1.1497342758700078</v>
      </c>
    </row>
    <row r="158" spans="1:13">
      <c r="B158" s="2">
        <f t="shared" si="32"/>
        <v>7.7499999999999805</v>
      </c>
      <c r="C158" s="1">
        <f t="shared" si="22"/>
        <v>1.7782794100390029E-8</v>
      </c>
      <c r="D158" s="1">
        <f t="shared" si="23"/>
        <v>5.6234132519032373E-7</v>
      </c>
      <c r="E158" s="1">
        <f t="shared" si="24"/>
        <v>9.6934656996828586E-2</v>
      </c>
      <c r="F158" s="1">
        <f t="shared" si="25"/>
        <v>3.0653430031714174E-3</v>
      </c>
      <c r="G158" s="1">
        <f t="shared" si="26"/>
        <v>2.7613600360396892E-8</v>
      </c>
      <c r="H158" s="1">
        <f t="shared" si="27"/>
        <v>1.0993172308272146E-2</v>
      </c>
      <c r="I158" s="1">
        <f t="shared" si="28"/>
        <v>3.9005247251265501E-2</v>
      </c>
      <c r="J158" s="1">
        <f t="shared" si="29"/>
        <v>1.5528268619940174E-6</v>
      </c>
      <c r="K158" s="1">
        <f t="shared" si="30"/>
        <v>7.9263494882335604E-3</v>
      </c>
      <c r="L158" s="1">
        <f t="shared" si="31"/>
        <v>1.1549639388076922E-2</v>
      </c>
      <c r="M158" s="9">
        <f>2.302585*0.05*SUM($L$3:L158)</f>
        <v>1.1510639771905273</v>
      </c>
    </row>
    <row r="159" spans="1:13">
      <c r="B159" s="2">
        <f t="shared" si="32"/>
        <v>7.7999999999999803</v>
      </c>
      <c r="C159" s="1">
        <f t="shared" si="22"/>
        <v>1.5848931924611854E-8</v>
      </c>
      <c r="D159" s="1">
        <f t="shared" si="23"/>
        <v>6.3095734448016459E-7</v>
      </c>
      <c r="E159" s="1">
        <f t="shared" si="24"/>
        <v>9.6573444871517644E-2</v>
      </c>
      <c r="F159" s="1">
        <f t="shared" si="25"/>
        <v>3.4265551284823484E-3</v>
      </c>
      <c r="G159" s="1">
        <f t="shared" si="26"/>
        <v>2.2471471438805376E-8</v>
      </c>
      <c r="H159" s="1">
        <f t="shared" si="27"/>
        <v>1.0037637583202905E-2</v>
      </c>
      <c r="I159" s="1">
        <f t="shared" si="28"/>
        <v>3.9960554972901692E-2</v>
      </c>
      <c r="J159" s="1">
        <f t="shared" si="29"/>
        <v>1.7849724239640934E-6</v>
      </c>
      <c r="K159" s="1">
        <f t="shared" si="30"/>
        <v>6.609358274171394E-3</v>
      </c>
      <c r="L159" s="1">
        <f t="shared" si="31"/>
        <v>1.1334077870922877E-2</v>
      </c>
      <c r="M159" s="9">
        <f>2.302585*0.05*SUM($L$3:L159)</f>
        <v>1.1523688610752485</v>
      </c>
    </row>
    <row r="160" spans="1:13">
      <c r="B160" s="2">
        <f t="shared" si="32"/>
        <v>7.8499999999999801</v>
      </c>
      <c r="C160" s="1">
        <f t="shared" si="22"/>
        <v>1.4125375446228191E-8</v>
      </c>
      <c r="D160" s="1">
        <f t="shared" si="23"/>
        <v>7.079457843841054E-7</v>
      </c>
      <c r="E160" s="1">
        <f t="shared" si="24"/>
        <v>9.6171349611774704E-2</v>
      </c>
      <c r="F160" s="1">
        <f t="shared" si="25"/>
        <v>3.8286503882253042E-3</v>
      </c>
      <c r="G160" s="1">
        <f t="shared" si="26"/>
        <v>1.8248031502271389E-8</v>
      </c>
      <c r="H160" s="1">
        <f t="shared" si="27"/>
        <v>9.1456804277662961E-3</v>
      </c>
      <c r="I160" s="1">
        <f t="shared" si="28"/>
        <v>4.0852253861392178E-2</v>
      </c>
      <c r="J160" s="1">
        <f t="shared" si="29"/>
        <v>2.0474628100229244E-6</v>
      </c>
      <c r="K160" s="1">
        <f t="shared" si="30"/>
        <v>5.3150331981694334E-3</v>
      </c>
      <c r="L160" s="1">
        <f t="shared" si="31"/>
        <v>1.1157594331511349E-2</v>
      </c>
      <c r="M160" s="9">
        <f>2.302585*0.05*SUM($L$3:L160)</f>
        <v>1.1536534265424396</v>
      </c>
    </row>
    <row r="161" spans="1:13">
      <c r="B161" s="2">
        <f t="shared" si="32"/>
        <v>7.8999999999999799</v>
      </c>
      <c r="C161" s="1">
        <f t="shared" si="22"/>
        <v>1.2589254117942253E-8</v>
      </c>
      <c r="D161" s="1">
        <f t="shared" si="23"/>
        <v>7.9432823472424482E-7</v>
      </c>
      <c r="E161" s="1">
        <f t="shared" si="24"/>
        <v>9.5724158885346577E-2</v>
      </c>
      <c r="F161" s="1">
        <f t="shared" si="25"/>
        <v>4.2758411146534168E-3</v>
      </c>
      <c r="G161" s="1">
        <f t="shared" si="26"/>
        <v>1.4789032619800065E-8</v>
      </c>
      <c r="H161" s="1">
        <f t="shared" si="27"/>
        <v>8.3164842017012866E-3</v>
      </c>
      <c r="I161" s="1">
        <f t="shared" si="28"/>
        <v>4.1681157105553875E-2</v>
      </c>
      <c r="J161" s="1">
        <f t="shared" si="29"/>
        <v>2.3439037122203201E-6</v>
      </c>
      <c r="K161" s="1">
        <f t="shared" si="30"/>
        <v>4.0383413506549989E-3</v>
      </c>
      <c r="L161" s="1">
        <f t="shared" si="31"/>
        <v>1.1029319175198522E-2</v>
      </c>
      <c r="M161" s="9">
        <f>2.302585*0.05*SUM($L$3:L161)</f>
        <v>1.1549232237870908</v>
      </c>
    </row>
    <row r="162" spans="1:13">
      <c r="B162" s="2">
        <f t="shared" si="32"/>
        <v>7.9499999999999797</v>
      </c>
      <c r="C162" s="1">
        <f t="shared" si="22"/>
        <v>1.1220184543020158E-8</v>
      </c>
      <c r="D162" s="1">
        <f t="shared" si="23"/>
        <v>8.9125093813370389E-7</v>
      </c>
      <c r="E162" s="1">
        <f t="shared" si="24"/>
        <v>9.5227327896579825E-2</v>
      </c>
      <c r="F162" s="1">
        <f t="shared" si="25"/>
        <v>4.772672103420179E-3</v>
      </c>
      <c r="G162" s="1">
        <f t="shared" si="26"/>
        <v>1.1963679869338191E-8</v>
      </c>
      <c r="H162" s="1">
        <f t="shared" si="27"/>
        <v>7.548571680568418E-3</v>
      </c>
      <c r="I162" s="1">
        <f t="shared" si="28"/>
        <v>4.2448738021449856E-2</v>
      </c>
      <c r="J162" s="1">
        <f t="shared" si="29"/>
        <v>2.6783343018548139E-6</v>
      </c>
      <c r="K162" s="1">
        <f t="shared" si="30"/>
        <v>2.7732563903906837E-3</v>
      </c>
      <c r="L162" s="1">
        <f t="shared" si="31"/>
        <v>1.095737238411539E-2</v>
      </c>
      <c r="M162" s="9">
        <f>2.302585*0.05*SUM($L$3:L162)</f>
        <v>1.1561847378516448</v>
      </c>
    </row>
    <row r="163" spans="1:13">
      <c r="B163" s="2">
        <f t="shared" si="32"/>
        <v>7.9999999999999796</v>
      </c>
      <c r="C163" s="1">
        <f t="shared" si="22"/>
        <v>1.000000000000047E-8</v>
      </c>
      <c r="D163" s="1">
        <f t="shared" si="23"/>
        <v>9.9999999999995294E-7</v>
      </c>
      <c r="E163" s="1">
        <f t="shared" si="24"/>
        <v>9.4675978479797987E-2</v>
      </c>
      <c r="F163" s="1">
        <f t="shared" si="25"/>
        <v>5.3240215202020082E-3</v>
      </c>
      <c r="G163" s="1">
        <f t="shared" si="26"/>
        <v>9.6616510410642188E-9</v>
      </c>
      <c r="H163" s="1">
        <f t="shared" si="27"/>
        <v>6.8399251247117099E-3</v>
      </c>
      <c r="I163" s="1">
        <f t="shared" si="28"/>
        <v>4.3157009931312496E-2</v>
      </c>
      <c r="J163" s="1">
        <f t="shared" si="29"/>
        <v>3.0552823247495602E-6</v>
      </c>
      <c r="K163" s="1">
        <f t="shared" si="30"/>
        <v>1.512877645487032E-3</v>
      </c>
      <c r="L163" s="1">
        <f t="shared" si="31"/>
        <v>1.0948820446527245E-2</v>
      </c>
      <c r="M163" s="9">
        <f>2.302585*0.05*SUM($L$3:L163)</f>
        <v>1.1574452673380382</v>
      </c>
    </row>
    <row r="164" spans="1:13" s="11" customFormat="1" ht="17.25">
      <c r="A164" s="32" t="s">
        <v>44</v>
      </c>
      <c r="B164" s="20">
        <f t="shared" si="32"/>
        <v>8.0499999999999794</v>
      </c>
      <c r="C164" s="21">
        <f t="shared" si="22"/>
        <v>8.9125093813378782E-9</v>
      </c>
      <c r="D164" s="21">
        <f t="shared" si="23"/>
        <v>1.1220184543019101E-6</v>
      </c>
      <c r="E164" s="21">
        <f t="shared" si="24"/>
        <v>9.4064905689723505E-2</v>
      </c>
      <c r="F164" s="21">
        <f t="shared" si="25"/>
        <v>5.9350943102764947E-3</v>
      </c>
      <c r="G164" s="21">
        <f t="shared" si="26"/>
        <v>7.7903593480855866E-9</v>
      </c>
      <c r="H164" s="21">
        <f t="shared" si="27"/>
        <v>6.1881023888323361E-3</v>
      </c>
      <c r="I164" s="21">
        <f t="shared" si="28"/>
        <v>4.380840999511057E-2</v>
      </c>
      <c r="J164" s="21">
        <f t="shared" si="29"/>
        <v>3.4798256977492062E-6</v>
      </c>
      <c r="K164" s="21">
        <f t="shared" si="30"/>
        <v>2.4955274608615846E-4</v>
      </c>
      <c r="L164" s="21">
        <f t="shared" si="31"/>
        <v>1.1009655877820507E-2</v>
      </c>
      <c r="M164" s="22">
        <f>2.302585*0.05*SUM($L$3:L164)</f>
        <v>1.1587128007620098</v>
      </c>
    </row>
    <row r="165" spans="1:13">
      <c r="B165" s="2">
        <f t="shared" si="32"/>
        <v>8.0999999999999801</v>
      </c>
      <c r="C165" s="1">
        <f t="shared" si="22"/>
        <v>7.9432823472431793E-9</v>
      </c>
      <c r="D165" s="1">
        <f t="shared" si="23"/>
        <v>1.2589254117941096E-6</v>
      </c>
      <c r="E165" s="1">
        <f t="shared" si="24"/>
        <v>9.3388593866280734E-2</v>
      </c>
      <c r="F165" s="1">
        <f t="shared" si="25"/>
        <v>6.6114061337192763E-3</v>
      </c>
      <c r="G165" s="1">
        <f t="shared" si="26"/>
        <v>6.2724705460617544E-9</v>
      </c>
      <c r="H165" s="1">
        <f t="shared" si="27"/>
        <v>5.5903452585935702E-3</v>
      </c>
      <c r="I165" s="1">
        <f t="shared" si="28"/>
        <v>4.4405690807576816E-2</v>
      </c>
      <c r="J165" s="1">
        <f t="shared" si="29"/>
        <v>3.9576613590728037E-6</v>
      </c>
      <c r="K165" s="1">
        <f t="shared" si="30"/>
        <v>-1.0249980482613383E-3</v>
      </c>
      <c r="L165" s="1">
        <f t="shared" si="31"/>
        <v>1.1144786173069151E-2</v>
      </c>
      <c r="M165" s="9">
        <f>2.302585*0.05*SUM($L$3:L165)</f>
        <v>1.1599958916355257</v>
      </c>
    </row>
    <row r="166" spans="1:13">
      <c r="B166" s="2">
        <f t="shared" si="32"/>
        <v>8.1499999999999808</v>
      </c>
      <c r="C166" s="1">
        <f t="shared" si="22"/>
        <v>7.0794578438416921E-9</v>
      </c>
      <c r="D166" s="1">
        <f t="shared" si="23"/>
        <v>1.4125375446226919E-6</v>
      </c>
      <c r="E166" s="1">
        <f t="shared" si="24"/>
        <v>9.2641244388242949E-2</v>
      </c>
      <c r="F166" s="1">
        <f t="shared" si="25"/>
        <v>7.3587556117570528E-3</v>
      </c>
      <c r="G166" s="1">
        <f t="shared" si="26"/>
        <v>5.043677423218337E-9</v>
      </c>
      <c r="H166" s="1">
        <f t="shared" si="27"/>
        <v>5.0436774232181158E-3</v>
      </c>
      <c r="I166" s="1">
        <f t="shared" si="28"/>
        <v>4.4951822350869371E-2</v>
      </c>
      <c r="J166" s="1">
        <f t="shared" si="29"/>
        <v>4.4951822350867343E-6</v>
      </c>
      <c r="K166" s="1">
        <f t="shared" si="30"/>
        <v>-2.3195562039613226E-3</v>
      </c>
      <c r="L166" s="1">
        <f t="shared" si="31"/>
        <v>1.1358020151838445E-2</v>
      </c>
      <c r="M166" s="9">
        <f>2.302585*0.05*SUM($L$3:L166)</f>
        <v>1.1613035319770917</v>
      </c>
    </row>
    <row r="167" spans="1:13">
      <c r="B167" s="2">
        <f t="shared" si="32"/>
        <v>8.1999999999999815</v>
      </c>
      <c r="C167" s="1">
        <f t="shared" si="22"/>
        <v>6.309573444802201E-9</v>
      </c>
      <c r="D167" s="1">
        <f t="shared" si="23"/>
        <v>1.5848931924610461E-6</v>
      </c>
      <c r="E167" s="1">
        <f t="shared" si="24"/>
        <v>9.1816817524485117E-2</v>
      </c>
      <c r="F167" s="1">
        <f t="shared" si="25"/>
        <v>8.1831824755148799E-3</v>
      </c>
      <c r="G167" s="1">
        <f t="shared" si="26"/>
        <v>4.0507271187178201E-9</v>
      </c>
      <c r="H167" s="1">
        <f t="shared" si="27"/>
        <v>4.5449905805426231E-3</v>
      </c>
      <c r="I167" s="1">
        <f t="shared" si="28"/>
        <v>4.5449905805424268E-2</v>
      </c>
      <c r="J167" s="1">
        <f t="shared" si="29"/>
        <v>5.0995633059969769E-6</v>
      </c>
      <c r="K167" s="1">
        <f t="shared" si="30"/>
        <v>-3.6432770472505887E-3</v>
      </c>
      <c r="L167" s="1">
        <f t="shared" si="31"/>
        <v>1.1652041584593435E-2</v>
      </c>
      <c r="M167" s="9">
        <f>2.302585*0.05*SUM($L$3:L167)</f>
        <v>1.1626450227856948</v>
      </c>
    </row>
    <row r="168" spans="1:13">
      <c r="B168" s="2">
        <f t="shared" si="32"/>
        <v>8.2499999999999822</v>
      </c>
      <c r="C168" s="1">
        <f t="shared" si="22"/>
        <v>5.6234132519037209E-9</v>
      </c>
      <c r="D168" s="1">
        <f t="shared" si="23"/>
        <v>1.7782794100388501E-6</v>
      </c>
      <c r="E168" s="1">
        <f t="shared" si="24"/>
        <v>9.0909090909091259E-2</v>
      </c>
      <c r="F168" s="1">
        <f t="shared" si="25"/>
        <v>9.0909090909087539E-3</v>
      </c>
      <c r="G168" s="1">
        <f t="shared" si="26"/>
        <v>3.249690600425402E-9</v>
      </c>
      <c r="H168" s="1">
        <f t="shared" si="27"/>
        <v>4.0911180773440178E-3</v>
      </c>
      <c r="I168" s="1">
        <f t="shared" si="28"/>
        <v>4.5903099815081651E-2</v>
      </c>
      <c r="J168" s="1">
        <f t="shared" si="29"/>
        <v>5.7788578837328017E-6</v>
      </c>
      <c r="K168" s="1">
        <f t="shared" si="30"/>
        <v>-5.0055577486540171E-3</v>
      </c>
      <c r="L168" s="1">
        <f t="shared" si="31"/>
        <v>1.2028362512674756E-2</v>
      </c>
      <c r="M168" s="9">
        <f>2.302585*0.05*SUM($L$3:L168)</f>
        <v>1.1640298391405073</v>
      </c>
    </row>
    <row r="169" spans="1:13">
      <c r="B169" s="2">
        <f t="shared" si="32"/>
        <v>8.2999999999999829</v>
      </c>
      <c r="C169" s="1">
        <f t="shared" si="22"/>
        <v>5.0118723362729199E-9</v>
      </c>
      <c r="D169" s="1">
        <f t="shared" si="23"/>
        <v>1.9952623149688012E-6</v>
      </c>
      <c r="E169" s="1">
        <f t="shared" si="24"/>
        <v>8.9911737164328029E-2</v>
      </c>
      <c r="F169" s="1">
        <f t="shared" si="25"/>
        <v>1.0088262835671977E-2</v>
      </c>
      <c r="G169" s="1">
        <f t="shared" si="26"/>
        <v>2.6044590536250314E-9</v>
      </c>
      <c r="H169" s="1">
        <f t="shared" si="27"/>
        <v>3.6788961966778607E-3</v>
      </c>
      <c r="I169" s="1">
        <f t="shared" si="28"/>
        <v>4.6314559093504869E-2</v>
      </c>
      <c r="J169" s="1">
        <f t="shared" si="29"/>
        <v>6.5421053582222197E-6</v>
      </c>
      <c r="K169" s="1">
        <f t="shared" si="30"/>
        <v>-6.4158985235618967E-3</v>
      </c>
      <c r="L169" s="1">
        <f t="shared" si="31"/>
        <v>1.248725164164638E-2</v>
      </c>
      <c r="M169" s="9">
        <f>2.302585*0.05*SUM($L$3:L169)</f>
        <v>1.1654674870565713</v>
      </c>
    </row>
    <row r="170" spans="1:13">
      <c r="B170" s="2">
        <f t="shared" si="32"/>
        <v>8.3499999999999837</v>
      </c>
      <c r="C170" s="1">
        <f t="shared" si="22"/>
        <v>4.4668359215097989E-9</v>
      </c>
      <c r="D170" s="1">
        <f t="shared" si="23"/>
        <v>2.2387211385682554E-6</v>
      </c>
      <c r="E170" s="1">
        <f t="shared" si="24"/>
        <v>8.8818423022188689E-2</v>
      </c>
      <c r="F170" s="1">
        <f t="shared" si="25"/>
        <v>1.1181576977811324E-2</v>
      </c>
      <c r="G170" s="1">
        <f t="shared" si="26"/>
        <v>2.0854488724493643E-9</v>
      </c>
      <c r="H170" s="1">
        <f t="shared" si="27"/>
        <v>3.305213721170579E-3</v>
      </c>
      <c r="I170" s="1">
        <f t="shared" si="28"/>
        <v>4.6687384741555482E-2</v>
      </c>
      <c r="J170" s="1">
        <f t="shared" si="29"/>
        <v>7.3994518250701336E-6</v>
      </c>
      <c r="K170" s="1">
        <f t="shared" si="30"/>
        <v>-7.8837540707321543E-3</v>
      </c>
      <c r="L170" s="1">
        <f t="shared" si="31"/>
        <v>1.3027636511879555E-2</v>
      </c>
      <c r="M170" s="9">
        <f>2.302585*0.05*SUM($L$3:L170)</f>
        <v>1.1669673490774564</v>
      </c>
    </row>
    <row r="171" spans="1:13">
      <c r="B171" s="2">
        <f t="shared" si="32"/>
        <v>8.3999999999999844</v>
      </c>
      <c r="C171" s="1">
        <f t="shared" si="22"/>
        <v>3.9810717055351162E-9</v>
      </c>
      <c r="D171" s="1">
        <f t="shared" si="23"/>
        <v>2.5118864315094895E-6</v>
      </c>
      <c r="E171" s="1">
        <f t="shared" si="24"/>
        <v>8.762293189310684E-2</v>
      </c>
      <c r="F171" s="1">
        <f t="shared" si="25"/>
        <v>1.2377068106893152E-2</v>
      </c>
      <c r="G171" s="1">
        <f t="shared" si="26"/>
        <v>1.6684952487499859E-9</v>
      </c>
      <c r="H171" s="1">
        <f t="shared" si="27"/>
        <v>2.9670507465997639E-3</v>
      </c>
      <c r="I171" s="1">
        <f t="shared" si="28"/>
        <v>4.7024585299724586E-2</v>
      </c>
      <c r="J171" s="1">
        <f t="shared" si="29"/>
        <v>8.3622851804116161E-6</v>
      </c>
      <c r="K171" s="1">
        <f t="shared" si="30"/>
        <v>-9.4183723274116268E-3</v>
      </c>
      <c r="L171" s="1">
        <f t="shared" si="31"/>
        <v>1.3646981778616106E-2</v>
      </c>
      <c r="M171" s="9">
        <f>2.302585*0.05*SUM($L$3:L171)</f>
        <v>1.1685385158543922</v>
      </c>
    </row>
    <row r="172" spans="1:13">
      <c r="B172" s="2">
        <f t="shared" si="32"/>
        <v>8.4499999999999851</v>
      </c>
      <c r="C172" s="1">
        <f t="shared" si="22"/>
        <v>3.5481338923358766E-9</v>
      </c>
      <c r="D172" s="1">
        <f t="shared" si="23"/>
        <v>2.8183829312643569E-6</v>
      </c>
      <c r="E172" s="1">
        <f t="shared" si="24"/>
        <v>8.6319311139679403E-2</v>
      </c>
      <c r="F172" s="1">
        <f t="shared" si="25"/>
        <v>1.3680688860320596E-2</v>
      </c>
      <c r="G172" s="1">
        <f t="shared" si="26"/>
        <v>1.3339137922812927E-9</v>
      </c>
      <c r="H172" s="1">
        <f t="shared" si="27"/>
        <v>2.6615079211559983E-3</v>
      </c>
      <c r="I172" s="1">
        <f t="shared" si="28"/>
        <v>4.7329047358470433E-2</v>
      </c>
      <c r="J172" s="1">
        <f t="shared" si="29"/>
        <v>9.4433864597730143E-6</v>
      </c>
      <c r="K172" s="1">
        <f t="shared" si="30"/>
        <v>-1.1028618109662876E-2</v>
      </c>
      <c r="L172" s="1">
        <f t="shared" si="31"/>
        <v>1.4341149817673975E-2</v>
      </c>
      <c r="M172" s="9">
        <f>2.302585*0.05*SUM($L$3:L172)</f>
        <v>1.1701896016770386</v>
      </c>
    </row>
    <row r="173" spans="1:13">
      <c r="B173" s="2">
        <f t="shared" si="32"/>
        <v>8.4999999999999858</v>
      </c>
      <c r="C173" s="1">
        <f t="shared" si="22"/>
        <v>3.1622776601684829E-9</v>
      </c>
      <c r="D173" s="1">
        <f t="shared" si="23"/>
        <v>3.1622776601682759E-6</v>
      </c>
      <c r="E173" s="1">
        <f t="shared" si="24"/>
        <v>8.4902044278868105E-2</v>
      </c>
      <c r="F173" s="1">
        <f t="shared" si="25"/>
        <v>1.5097955721131913E-2</v>
      </c>
      <c r="G173" s="1">
        <f t="shared" si="26"/>
        <v>1.0657099409722288E-9</v>
      </c>
      <c r="H173" s="1">
        <f t="shared" si="27"/>
        <v>2.3858273724368688E-3</v>
      </c>
      <c r="I173" s="1">
        <f t="shared" si="28"/>
        <v>4.7603514462443472E-2</v>
      </c>
      <c r="J173" s="1">
        <f t="shared" si="29"/>
        <v>1.065709940972123E-5</v>
      </c>
      <c r="K173" s="1">
        <f t="shared" si="30"/>
        <v>-1.2722780154407207E-2</v>
      </c>
      <c r="L173" s="1">
        <f t="shared" si="31"/>
        <v>1.5104253926319765E-2</v>
      </c>
      <c r="M173" s="9">
        <f>2.302585*0.05*SUM($L$3:L173)</f>
        <v>1.1719285431033852</v>
      </c>
    </row>
    <row r="174" spans="1:13">
      <c r="B174" s="2">
        <f t="shared" si="32"/>
        <v>8.5499999999999865</v>
      </c>
      <c r="C174" s="1">
        <f t="shared" si="22"/>
        <v>2.8183829312645416E-9</v>
      </c>
      <c r="D174" s="1">
        <f t="shared" si="23"/>
        <v>3.5481338923356441E-6</v>
      </c>
      <c r="E174" s="1">
        <f t="shared" si="24"/>
        <v>8.3366246918344253E-2</v>
      </c>
      <c r="F174" s="1">
        <f t="shared" si="25"/>
        <v>1.663375308165576E-2</v>
      </c>
      <c r="G174" s="1">
        <f t="shared" si="26"/>
        <v>8.5091688801333033E-10</v>
      </c>
      <c r="H174" s="1">
        <f t="shared" si="27"/>
        <v>2.1374065853429752E-3</v>
      </c>
      <c r="I174" s="1">
        <f t="shared" si="28"/>
        <v>4.7850573043223411E-2</v>
      </c>
      <c r="J174" s="1">
        <f t="shared" si="29"/>
        <v>1.2019520516722714E-5</v>
      </c>
      <c r="K174" s="1">
        <f t="shared" si="30"/>
        <v>-1.4508361496612785E-2</v>
      </c>
      <c r="L174" s="1">
        <f t="shared" si="31"/>
        <v>1.5928518446920083E-2</v>
      </c>
      <c r="M174" s="9">
        <f>2.302585*0.05*SUM($L$3:L174)</f>
        <v>1.1737623814857903</v>
      </c>
    </row>
    <row r="175" spans="1:13">
      <c r="B175" s="2">
        <f t="shared" si="32"/>
        <v>8.5999999999999872</v>
      </c>
      <c r="C175" s="1">
        <f t="shared" si="22"/>
        <v>2.511886431509654E-9</v>
      </c>
      <c r="D175" s="1">
        <f t="shared" si="23"/>
        <v>3.9810717055348556E-6</v>
      </c>
      <c r="E175" s="1">
        <f t="shared" si="24"/>
        <v>8.1707883419997865E-2</v>
      </c>
      <c r="F175" s="1">
        <f t="shared" si="25"/>
        <v>1.8292116580002141E-2</v>
      </c>
      <c r="G175" s="1">
        <f t="shared" si="26"/>
        <v>6.7904414764610438E-10</v>
      </c>
      <c r="H175" s="1">
        <f t="shared" si="27"/>
        <v>1.9138064353007443E-3</v>
      </c>
      <c r="I175" s="1">
        <f t="shared" si="28"/>
        <v>4.8072644173675128E-2</v>
      </c>
      <c r="J175" s="1">
        <f t="shared" si="29"/>
        <v>1.3548711979983149E-5</v>
      </c>
      <c r="K175" s="1">
        <f t="shared" si="30"/>
        <v>-1.6391854986706648E-2</v>
      </c>
      <c r="L175" s="1">
        <f t="shared" si="31"/>
        <v>1.6804163925169875E-2</v>
      </c>
      <c r="M175" s="9">
        <f>2.302585*0.05*SUM($L$3:L175)</f>
        <v>1.1756970322753721</v>
      </c>
    </row>
    <row r="176" spans="1:13">
      <c r="B176" s="2">
        <f t="shared" si="32"/>
        <v>8.6499999999999879</v>
      </c>
      <c r="C176" s="1">
        <f t="shared" si="22"/>
        <v>2.2387211385684018E-9</v>
      </c>
      <c r="D176" s="1">
        <f t="shared" si="23"/>
        <v>4.4668359215095067E-6</v>
      </c>
      <c r="E176" s="1">
        <f t="shared" si="24"/>
        <v>7.9923999108690275E-2</v>
      </c>
      <c r="F176" s="1">
        <f t="shared" si="25"/>
        <v>2.0076000891309731E-2</v>
      </c>
      <c r="G176" s="1">
        <f t="shared" si="26"/>
        <v>5.4162052423721467E-10</v>
      </c>
      <c r="H176" s="1">
        <f t="shared" si="27"/>
        <v>1.7127544840839827E-3</v>
      </c>
      <c r="I176" s="1">
        <f t="shared" si="28"/>
        <v>4.8271980033888169E-2</v>
      </c>
      <c r="J176" s="1">
        <f t="shared" si="29"/>
        <v>1.5264940407325421E-5</v>
      </c>
      <c r="K176" s="1">
        <f t="shared" si="30"/>
        <v>-1.837850802567088E-2</v>
      </c>
      <c r="L176" s="1">
        <f t="shared" si="31"/>
        <v>1.7719338511900665E-2</v>
      </c>
      <c r="M176" s="9">
        <f>2.302585*0.05*SUM($L$3:L176)</f>
        <v>1.1777370464287433</v>
      </c>
    </row>
    <row r="177" spans="1:13">
      <c r="B177" s="2">
        <f t="shared" si="32"/>
        <v>8.6999999999999886</v>
      </c>
      <c r="C177" s="1">
        <f t="shared" si="22"/>
        <v>1.995262314968932E-9</v>
      </c>
      <c r="D177" s="1">
        <f t="shared" si="23"/>
        <v>5.0118723362725911E-6</v>
      </c>
      <c r="E177" s="1">
        <f t="shared" si="24"/>
        <v>7.8012960399316308E-2</v>
      </c>
      <c r="F177" s="1">
        <f t="shared" si="25"/>
        <v>2.1987039600683708E-2</v>
      </c>
      <c r="G177" s="1">
        <f t="shared" si="26"/>
        <v>4.3181699829571386E-10</v>
      </c>
      <c r="H177" s="1">
        <f t="shared" si="27"/>
        <v>1.5321445269396734E-3</v>
      </c>
      <c r="I177" s="1">
        <f t="shared" si="28"/>
        <v>4.8450664096904489E-2</v>
      </c>
      <c r="J177" s="1">
        <f t="shared" si="29"/>
        <v>1.7190944338839727E-5</v>
      </c>
      <c r="K177" s="1">
        <f t="shared" si="30"/>
        <v>-2.0472083159186544E-2</v>
      </c>
      <c r="L177" s="1">
        <f t="shared" si="31"/>
        <v>1.8660118684888552E-2</v>
      </c>
      <c r="M177" s="9">
        <f>2.302585*0.05*SUM($L$3:L177)</f>
        <v>1.1798853718978455</v>
      </c>
    </row>
    <row r="178" spans="1:13">
      <c r="B178" s="2">
        <f t="shared" si="32"/>
        <v>8.7499999999999893</v>
      </c>
      <c r="C178" s="1">
        <f t="shared" si="22"/>
        <v>1.7782794100389665E-9</v>
      </c>
      <c r="D178" s="1">
        <f t="shared" si="23"/>
        <v>5.6234132519033531E-6</v>
      </c>
      <c r="E178" s="1">
        <f t="shared" si="24"/>
        <v>7.5974692664796242E-2</v>
      </c>
      <c r="F178" s="1">
        <f t="shared" si="25"/>
        <v>2.402530733520377E-2</v>
      </c>
      <c r="G178" s="1">
        <f t="shared" si="26"/>
        <v>3.4413679377458766E-10</v>
      </c>
      <c r="H178" s="1">
        <f t="shared" si="27"/>
        <v>1.3700332525295013E-3</v>
      </c>
      <c r="I178" s="1">
        <f t="shared" si="28"/>
        <v>4.8610614169267916E-2</v>
      </c>
      <c r="J178" s="1">
        <f t="shared" si="29"/>
        <v>1.9352234065794504E-5</v>
      </c>
      <c r="K178" s="1">
        <f t="shared" si="30"/>
        <v>-2.2674623850187064E-2</v>
      </c>
      <c r="L178" s="1">
        <f t="shared" si="31"/>
        <v>1.9610602373026257E-2</v>
      </c>
      <c r="M178" s="9">
        <f>2.302585*0.05*SUM($L$3:L178)</f>
        <v>1.1821431258411002</v>
      </c>
    </row>
    <row r="179" spans="1:13">
      <c r="B179" s="2">
        <f t="shared" si="32"/>
        <v>8.7999999999999901</v>
      </c>
      <c r="C179" s="1">
        <f t="shared" si="22"/>
        <v>1.5848931924611498E-9</v>
      </c>
      <c r="D179" s="1">
        <f t="shared" si="23"/>
        <v>6.3095734448017882E-6</v>
      </c>
      <c r="E179" s="1">
        <f t="shared" si="24"/>
        <v>7.3810903254042312E-2</v>
      </c>
      <c r="F179" s="1">
        <f t="shared" si="25"/>
        <v>2.6189096745957697E-2</v>
      </c>
      <c r="G179" s="1">
        <f t="shared" si="26"/>
        <v>2.7416157029379163E-10</v>
      </c>
      <c r="H179" s="1">
        <f t="shared" si="27"/>
        <v>1.2246347504857686E-3</v>
      </c>
      <c r="I179" s="1">
        <f t="shared" si="28"/>
        <v>4.8753587547736593E-2</v>
      </c>
      <c r="J179" s="1">
        <f t="shared" si="29"/>
        <v>2.1777427616068933E-5</v>
      </c>
      <c r="K179" s="1">
        <f t="shared" si="30"/>
        <v>-2.4986237289871666E-2</v>
      </c>
      <c r="L179" s="1">
        <f t="shared" si="31"/>
        <v>2.0553115074185287E-2</v>
      </c>
      <c r="M179" s="9">
        <f>2.302585*0.05*SUM($L$3:L179)</f>
        <v>1.1845093905647548</v>
      </c>
    </row>
    <row r="180" spans="1:13">
      <c r="B180" s="2">
        <f t="shared" si="32"/>
        <v>8.8499999999999908</v>
      </c>
      <c r="C180" s="1">
        <f t="shared" si="22"/>
        <v>1.4125375446227844E-9</v>
      </c>
      <c r="D180" s="1">
        <f t="shared" si="23"/>
        <v>7.0794578438412285E-6</v>
      </c>
      <c r="E180" s="1">
        <f t="shared" si="24"/>
        <v>7.1525275104920294E-2</v>
      </c>
      <c r="F180" s="1">
        <f t="shared" si="25"/>
        <v>2.8474724895079708E-2</v>
      </c>
      <c r="G180" s="1">
        <f t="shared" si="26"/>
        <v>2.1834424498473997E-10</v>
      </c>
      <c r="H180" s="1">
        <f t="shared" si="27"/>
        <v>1.0943134812233496E-3</v>
      </c>
      <c r="I180" s="1">
        <f t="shared" si="28"/>
        <v>4.888118767320606E-2</v>
      </c>
      <c r="J180" s="1">
        <f t="shared" si="29"/>
        <v>2.4498627226349128E-5</v>
      </c>
      <c r="K180" s="1">
        <f t="shared" si="30"/>
        <v>-2.7404908191856682E-2</v>
      </c>
      <c r="L180" s="1">
        <f t="shared" si="31"/>
        <v>2.146854406068267E-2</v>
      </c>
      <c r="M180" s="9">
        <f>2.302585*0.05*SUM($L$3:L180)</f>
        <v>1.1869810479410532</v>
      </c>
    </row>
    <row r="181" spans="1:13">
      <c r="B181" s="2">
        <f t="shared" si="32"/>
        <v>8.8999999999999915</v>
      </c>
      <c r="C181" s="1">
        <f t="shared" si="22"/>
        <v>1.2589254117941919E-9</v>
      </c>
      <c r="D181" s="1">
        <f t="shared" si="23"/>
        <v>7.9432823472426591E-6</v>
      </c>
      <c r="E181" s="1">
        <f t="shared" si="24"/>
        <v>6.9123615241476727E-2</v>
      </c>
      <c r="F181" s="1">
        <f t="shared" si="25"/>
        <v>3.0876384758523279E-2</v>
      </c>
      <c r="G181" s="1">
        <f t="shared" si="26"/>
        <v>1.7384036508594757E-10</v>
      </c>
      <c r="H181" s="1">
        <f t="shared" si="27"/>
        <v>9.7757621274003931E-4</v>
      </c>
      <c r="I181" s="1">
        <f t="shared" si="28"/>
        <v>4.8994871772299636E-2</v>
      </c>
      <c r="J181" s="1">
        <f t="shared" si="29"/>
        <v>2.755184111996564E-5</v>
      </c>
      <c r="K181" s="1">
        <f t="shared" si="30"/>
        <v>-2.9926358780297077E-2</v>
      </c>
      <c r="L181" s="1">
        <f t="shared" si="31"/>
        <v>2.2336807042169279E-2</v>
      </c>
      <c r="M181" s="9">
        <f>2.302585*0.05*SUM($L$3:L181)</f>
        <v>1.1895526677832129</v>
      </c>
    </row>
    <row r="182" spans="1:13">
      <c r="B182" s="2">
        <f t="shared" si="32"/>
        <v>8.9499999999999922</v>
      </c>
      <c r="C182" s="1">
        <f t="shared" si="22"/>
        <v>1.1220184543019837E-9</v>
      </c>
      <c r="D182" s="1">
        <f t="shared" si="23"/>
        <v>8.9125093813372934E-6</v>
      </c>
      <c r="E182" s="1">
        <f t="shared" si="24"/>
        <v>6.6613942458312606E-2</v>
      </c>
      <c r="F182" s="1">
        <f t="shared" si="25"/>
        <v>3.3386057541687393E-2</v>
      </c>
      <c r="G182" s="1">
        <f t="shared" si="26"/>
        <v>1.3837121304903473E-10</v>
      </c>
      <c r="H182" s="1">
        <f t="shared" si="27"/>
        <v>8.7306333137920444E-4</v>
      </c>
      <c r="I182" s="1">
        <f t="shared" si="28"/>
        <v>4.9095959074287369E-2</v>
      </c>
      <c r="J182" s="1">
        <f t="shared" si="29"/>
        <v>3.0977455962220026E-5</v>
      </c>
      <c r="K182" s="1">
        <f t="shared" si="30"/>
        <v>-3.2543970267509555E-2</v>
      </c>
      <c r="L182" s="1">
        <f t="shared" si="31"/>
        <v>2.3137449941495764E-2</v>
      </c>
      <c r="M182" s="9">
        <f>2.302585*0.05*SUM($L$3:L182)</f>
        <v>1.1922164650418898</v>
      </c>
    </row>
    <row r="183" spans="1:13">
      <c r="B183" s="2">
        <f t="shared" si="32"/>
        <v>8.9999999999999929</v>
      </c>
      <c r="C183" s="1">
        <f t="shared" si="22"/>
        <v>1.0000000000000164E-9</v>
      </c>
      <c r="D183" s="1">
        <f t="shared" si="23"/>
        <v>9.9999999999998365E-6</v>
      </c>
      <c r="E183" s="1">
        <f t="shared" si="24"/>
        <v>6.4006499980288886E-2</v>
      </c>
      <c r="F183" s="1">
        <f t="shared" si="25"/>
        <v>3.5993500019711119E-2</v>
      </c>
      <c r="G183" s="1">
        <f t="shared" si="26"/>
        <v>1.101129303597628E-10</v>
      </c>
      <c r="H183" s="1">
        <f t="shared" si="27"/>
        <v>7.7953984854376964E-4</v>
      </c>
      <c r="I183" s="1">
        <f t="shared" si="28"/>
        <v>4.9185639275366067E-2</v>
      </c>
      <c r="J183" s="1">
        <f t="shared" si="29"/>
        <v>3.4820765977233697E-5</v>
      </c>
      <c r="K183" s="1">
        <f t="shared" si="30"/>
        <v>-3.524877971691872E-2</v>
      </c>
      <c r="L183" s="1">
        <f t="shared" si="31"/>
        <v>2.3850354556459466E-2</v>
      </c>
      <c r="M183" s="9">
        <f>2.302585*0.05*SUM($L$3:L183)</f>
        <v>1.1949623384742092</v>
      </c>
    </row>
    <row r="184" spans="1:13">
      <c r="B184" s="2">
        <f t="shared" si="32"/>
        <v>9.0499999999999936</v>
      </c>
      <c r="C184" s="1">
        <f t="shared" si="22"/>
        <v>8.9125093813375868E-10</v>
      </c>
      <c r="D184" s="1">
        <f t="shared" si="23"/>
        <v>1.1220184543019469E-5</v>
      </c>
      <c r="E184" s="1">
        <f t="shared" si="24"/>
        <v>6.1313682015314654E-2</v>
      </c>
      <c r="F184" s="1">
        <f t="shared" si="25"/>
        <v>3.8686317984685345E-2</v>
      </c>
      <c r="G184" s="1">
        <f t="shared" si="26"/>
        <v>8.7606901337792964E-11</v>
      </c>
      <c r="H184" s="1">
        <f t="shared" si="27"/>
        <v>6.9588635289312374E-4</v>
      </c>
      <c r="I184" s="1">
        <f t="shared" si="28"/>
        <v>4.9264980994113194E-2</v>
      </c>
      <c r="J184" s="1">
        <f t="shared" si="29"/>
        <v>3.9132565386778611E-5</v>
      </c>
      <c r="K184" s="1">
        <f t="shared" si="30"/>
        <v>-3.8029563130714254E-2</v>
      </c>
      <c r="L184" s="1">
        <f t="shared" si="31"/>
        <v>2.4456522272436672E-2</v>
      </c>
      <c r="M184" s="9">
        <f>2.302585*0.05*SUM($L$3:L184)</f>
        <v>1.1977779995410431</v>
      </c>
    </row>
    <row r="185" spans="1:13">
      <c r="B185" s="2">
        <f t="shared" si="32"/>
        <v>9.0999999999999943</v>
      </c>
      <c r="C185" s="1">
        <f t="shared" si="22"/>
        <v>7.9432823472429189E-10</v>
      </c>
      <c r="D185" s="1">
        <f t="shared" si="23"/>
        <v>1.2589254117941507E-5</v>
      </c>
      <c r="E185" s="1">
        <f t="shared" si="24"/>
        <v>5.8549867867181277E-2</v>
      </c>
      <c r="F185" s="1">
        <f t="shared" si="25"/>
        <v>4.1450132132818736E-2</v>
      </c>
      <c r="G185" s="1">
        <f t="shared" si="26"/>
        <v>6.9687455042655861E-11</v>
      </c>
      <c r="H185" s="1">
        <f t="shared" si="27"/>
        <v>6.2109009682919465E-4</v>
      </c>
      <c r="I185" s="1">
        <f t="shared" si="28"/>
        <v>4.9334940021906054E-2</v>
      </c>
      <c r="J185" s="1">
        <f t="shared" si="29"/>
        <v>4.3969811577295235E-5</v>
      </c>
      <c r="K185" s="1">
        <f t="shared" si="30"/>
        <v>-4.087301091386368E-2</v>
      </c>
      <c r="L185" s="1">
        <f t="shared" si="31"/>
        <v>2.4938886619094044E-2</v>
      </c>
      <c r="M185" s="9">
        <f>2.302585*0.05*SUM($L$3:L185)</f>
        <v>1.2006491948533344</v>
      </c>
    </row>
    <row r="186" spans="1:13">
      <c r="B186" s="2">
        <f t="shared" si="32"/>
        <v>9.149999999999995</v>
      </c>
      <c r="C186" s="1">
        <f t="shared" si="22"/>
        <v>7.07945784384146E-10</v>
      </c>
      <c r="D186" s="1">
        <f t="shared" si="23"/>
        <v>1.4125375446227382E-5</v>
      </c>
      <c r="E186" s="1">
        <f t="shared" si="24"/>
        <v>5.5731163376229555E-2</v>
      </c>
      <c r="F186" s="1">
        <f t="shared" si="25"/>
        <v>4.4268836623770451E-2</v>
      </c>
      <c r="G186" s="1">
        <f t="shared" si="26"/>
        <v>5.542363559786217E-11</v>
      </c>
      <c r="H186" s="1">
        <f t="shared" si="27"/>
        <v>5.5423635597861545E-4</v>
      </c>
      <c r="I186" s="1">
        <f t="shared" si="28"/>
        <v>4.9396367221376379E-2</v>
      </c>
      <c r="J186" s="1">
        <f t="shared" si="29"/>
        <v>4.9396367221375771E-5</v>
      </c>
      <c r="K186" s="1">
        <f t="shared" si="30"/>
        <v>-4.3763995816220161E-2</v>
      </c>
      <c r="L186" s="1">
        <f t="shared" si="31"/>
        <v>2.5283097544380757E-2</v>
      </c>
      <c r="M186" s="9">
        <f>2.302585*0.05*SUM($L$3:L186)</f>
        <v>1.203560018911296</v>
      </c>
    </row>
    <row r="187" spans="1:13">
      <c r="B187" s="2">
        <f t="shared" si="32"/>
        <v>9.1999999999999957</v>
      </c>
      <c r="C187" s="1">
        <f t="shared" si="22"/>
        <v>6.3095734448019942E-10</v>
      </c>
      <c r="D187" s="1">
        <f t="shared" si="23"/>
        <v>1.5848931924610979E-5</v>
      </c>
      <c r="E187" s="1">
        <f t="shared" si="24"/>
        <v>5.2875056389227106E-2</v>
      </c>
      <c r="F187" s="1">
        <f t="shared" si="25"/>
        <v>4.71249436107729E-2</v>
      </c>
      <c r="G187" s="1">
        <f t="shared" si="26"/>
        <v>4.4072373120240411E-11</v>
      </c>
      <c r="H187" s="1">
        <f t="shared" si="27"/>
        <v>4.9450015965791063E-4</v>
      </c>
      <c r="I187" s="1">
        <f t="shared" si="28"/>
        <v>4.9450015965790572E-2</v>
      </c>
      <c r="J187" s="1">
        <f t="shared" si="29"/>
        <v>5.5483830479143161E-5</v>
      </c>
      <c r="K187" s="1">
        <f t="shared" si="30"/>
        <v>-4.6685926562492042E-2</v>
      </c>
      <c r="L187" s="1">
        <f t="shared" si="31"/>
        <v>2.5478215879384307E-2</v>
      </c>
      <c r="M187" s="9">
        <f>2.302585*0.05*SUM($L$3:L187)</f>
        <v>1.2064933067968275</v>
      </c>
    </row>
    <row r="188" spans="1:13">
      <c r="A188" s="32" t="s">
        <v>46</v>
      </c>
      <c r="B188" s="13">
        <f t="shared" si="32"/>
        <v>9.2499999999999964</v>
      </c>
      <c r="C188" s="14">
        <f t="shared" si="22"/>
        <v>5.6234132519035365E-10</v>
      </c>
      <c r="D188" s="14">
        <f t="shared" si="23"/>
        <v>1.7782794100389083E-5</v>
      </c>
      <c r="E188" s="14">
        <f t="shared" si="24"/>
        <v>5.0000000000000204E-2</v>
      </c>
      <c r="F188" s="14">
        <f t="shared" si="25"/>
        <v>4.9999999999999802E-2</v>
      </c>
      <c r="G188" s="14">
        <f t="shared" si="26"/>
        <v>3.5040873237174133E-11</v>
      </c>
      <c r="H188" s="14">
        <f t="shared" si="27"/>
        <v>4.4113845769736307E-4</v>
      </c>
      <c r="I188" s="14">
        <f t="shared" si="28"/>
        <v>4.9496549043874322E-2</v>
      </c>
      <c r="J188" s="14">
        <f t="shared" si="29"/>
        <v>6.2312463387449108E-5</v>
      </c>
      <c r="K188" s="14">
        <f t="shared" si="30"/>
        <v>-4.9621173373266818E-2</v>
      </c>
      <c r="L188" s="14">
        <f t="shared" si="31"/>
        <v>2.5517259045145433E-2</v>
      </c>
      <c r="M188" s="15">
        <f>2.302585*0.05*SUM($L$3:L188)</f>
        <v>1.2094310896927509</v>
      </c>
    </row>
    <row r="189" spans="1:13">
      <c r="B189" s="2">
        <f t="shared" si="32"/>
        <v>9.2999999999999972</v>
      </c>
      <c r="C189" s="1">
        <f t="shared" si="22"/>
        <v>5.0118723362727557E-10</v>
      </c>
      <c r="D189" s="1">
        <f t="shared" si="23"/>
        <v>1.9952623149688664E-5</v>
      </c>
      <c r="E189" s="1">
        <f t="shared" si="24"/>
        <v>4.7124943610773302E-2</v>
      </c>
      <c r="F189" s="1">
        <f t="shared" si="25"/>
        <v>5.287505638922671E-2</v>
      </c>
      <c r="G189" s="1">
        <f t="shared" si="26"/>
        <v>2.7856446348984487E-11</v>
      </c>
      <c r="H189" s="1">
        <f t="shared" si="27"/>
        <v>3.9348276327709784E-4</v>
      </c>
      <c r="I189" s="1">
        <f t="shared" si="28"/>
        <v>4.9536544979252375E-2</v>
      </c>
      <c r="J189" s="1">
        <f t="shared" si="29"/>
        <v>6.9972229614087265E-5</v>
      </c>
      <c r="K189" s="1">
        <f t="shared" si="30"/>
        <v>-5.2551545298663571E-2</v>
      </c>
      <c r="L189" s="1">
        <f t="shared" si="31"/>
        <v>2.5397549040428898E-2</v>
      </c>
      <c r="M189" s="9">
        <f>2.302585*0.05*SUM($L$3:L189)</f>
        <v>1.2123550904656137</v>
      </c>
    </row>
    <row r="190" spans="1:13">
      <c r="B190" s="2">
        <f t="shared" si="32"/>
        <v>9.3499999999999979</v>
      </c>
      <c r="C190" s="1">
        <f t="shared" si="22"/>
        <v>4.4668359215096533E-10</v>
      </c>
      <c r="D190" s="1">
        <f t="shared" si="23"/>
        <v>2.2387211385683284E-5</v>
      </c>
      <c r="E190" s="1">
        <f t="shared" si="24"/>
        <v>4.4268836623770846E-2</v>
      </c>
      <c r="F190" s="1">
        <f t="shared" si="25"/>
        <v>5.5731163376229159E-2</v>
      </c>
      <c r="G190" s="1">
        <f t="shared" si="26"/>
        <v>2.2142330671954072E-11</v>
      </c>
      <c r="H190" s="1">
        <f t="shared" si="27"/>
        <v>3.5093229147202748E-4</v>
      </c>
      <c r="I190" s="1">
        <f t="shared" si="28"/>
        <v>4.9570503732473181E-2</v>
      </c>
      <c r="J190" s="1">
        <f t="shared" si="29"/>
        <v>7.8563953912464508E-5</v>
      </c>
      <c r="K190" s="1">
        <f t="shared" si="30"/>
        <v>-5.5458794547701341E-2</v>
      </c>
      <c r="L190" s="1">
        <f t="shared" si="31"/>
        <v>2.5120830324976275E-2</v>
      </c>
      <c r="M190" s="9">
        <f>2.302585*0.05*SUM($L$3:L190)</f>
        <v>1.2152472328203054</v>
      </c>
    </row>
    <row r="191" spans="1:13">
      <c r="B191" s="2">
        <f t="shared" si="32"/>
        <v>9.3999999999999986</v>
      </c>
      <c r="C191" s="1">
        <f t="shared" si="22"/>
        <v>3.9810717055349854E-10</v>
      </c>
      <c r="D191" s="1">
        <f t="shared" si="23"/>
        <v>2.511886431509572E-5</v>
      </c>
      <c r="E191" s="1">
        <f t="shared" si="24"/>
        <v>4.1450132132819124E-2</v>
      </c>
      <c r="F191" s="1">
        <f t="shared" si="25"/>
        <v>5.8549867867180874E-2</v>
      </c>
      <c r="G191" s="1">
        <f t="shared" si="26"/>
        <v>1.7598336697733553E-11</v>
      </c>
      <c r="H191" s="1">
        <f t="shared" si="27"/>
        <v>3.1294759800511857E-4</v>
      </c>
      <c r="I191" s="1">
        <f t="shared" si="28"/>
        <v>4.9598851767536763E-2</v>
      </c>
      <c r="J191" s="1">
        <f t="shared" si="29"/>
        <v>8.8200616859782901E-5</v>
      </c>
      <c r="K191" s="1">
        <f t="shared" si="30"/>
        <v>-5.8325120452731694E-2</v>
      </c>
      <c r="L191" s="1">
        <f t="shared" si="31"/>
        <v>2.4693146337200093E-2</v>
      </c>
      <c r="M191" s="9">
        <f>2.302585*0.05*SUM($L$3:L191)</f>
        <v>1.2180901362382475</v>
      </c>
    </row>
    <row r="192" spans="1:13">
      <c r="B192" s="2">
        <f t="shared" si="32"/>
        <v>9.4499999999999993</v>
      </c>
      <c r="C192" s="1">
        <f t="shared" si="22"/>
        <v>3.5481338923357605E-10</v>
      </c>
      <c r="D192" s="1">
        <f t="shared" si="23"/>
        <v>2.8183829312644491E-5</v>
      </c>
      <c r="E192" s="1">
        <f t="shared" si="24"/>
        <v>3.8686317984685741E-2</v>
      </c>
      <c r="F192" s="1">
        <f t="shared" si="25"/>
        <v>6.1313682015314265E-2</v>
      </c>
      <c r="G192" s="1">
        <f t="shared" si="26"/>
        <v>1.3985364696076908E-11</v>
      </c>
      <c r="H192" s="1">
        <f t="shared" si="27"/>
        <v>2.7904471139178407E-4</v>
      </c>
      <c r="I192" s="1">
        <f t="shared" si="28"/>
        <v>4.9621946474826227E-2</v>
      </c>
      <c r="J192" s="1">
        <f t="shared" si="29"/>
        <v>9.9008799796623378E-5</v>
      </c>
      <c r="K192" s="1">
        <f t="shared" si="30"/>
        <v>-6.1133645720934979E-2</v>
      </c>
      <c r="L192" s="1">
        <f t="shared" si="31"/>
        <v>2.4124486137808709E-2</v>
      </c>
      <c r="M192" s="9">
        <f>2.302585*0.05*SUM($L$3:L192)</f>
        <v>1.2208675702339287</v>
      </c>
    </row>
    <row r="193" spans="1:13">
      <c r="B193" s="2">
        <f t="shared" si="32"/>
        <v>9.5</v>
      </c>
      <c r="C193" s="1">
        <f t="shared" si="22"/>
        <v>3.1622776601683795E-10</v>
      </c>
      <c r="D193" s="1">
        <f t="shared" si="23"/>
        <v>3.1622776601683789E-5</v>
      </c>
      <c r="E193" s="1">
        <f t="shared" si="24"/>
        <v>3.5993500019711494E-2</v>
      </c>
      <c r="F193" s="1">
        <f t="shared" si="25"/>
        <v>6.4006499980288512E-2</v>
      </c>
      <c r="G193" s="1">
        <f t="shared" si="26"/>
        <v>1.1113029630231135E-11</v>
      </c>
      <c r="H193" s="1">
        <f t="shared" si="27"/>
        <v>2.4878974346734744E-4</v>
      </c>
      <c r="I193" s="1">
        <f t="shared" si="28"/>
        <v>4.9640079949117309E-2</v>
      </c>
      <c r="J193" s="1">
        <f t="shared" si="29"/>
        <v>1.1113029630231121E-4</v>
      </c>
      <c r="K193" s="1">
        <f t="shared" si="30"/>
        <v>-6.3868840194669652E-2</v>
      </c>
      <c r="L193" s="1">
        <f t="shared" si="31"/>
        <v>2.3428233808435592E-2</v>
      </c>
      <c r="M193" s="9">
        <f>2.302585*0.05*SUM($L$3:L193)</f>
        <v>1.2235648452211185</v>
      </c>
    </row>
    <row r="194" spans="1:13">
      <c r="B194" s="2">
        <f t="shared" si="32"/>
        <v>9.5500000000000007</v>
      </c>
      <c r="C194" s="1">
        <f t="shared" si="22"/>
        <v>2.8183829312644494E-10</v>
      </c>
      <c r="D194" s="1">
        <f t="shared" si="23"/>
        <v>3.5481338923357601E-5</v>
      </c>
      <c r="E194" s="1">
        <f t="shared" si="24"/>
        <v>3.3386057541687761E-2</v>
      </c>
      <c r="F194" s="1">
        <f t="shared" si="25"/>
        <v>6.6613942458312245E-2</v>
      </c>
      <c r="G194" s="1">
        <f t="shared" si="26"/>
        <v>8.8297764900610553E-12</v>
      </c>
      <c r="H194" s="1">
        <f t="shared" si="27"/>
        <v>2.2179395758646685E-4</v>
      </c>
      <c r="I194" s="1">
        <f t="shared" si="28"/>
        <v>4.965348212555537E-2</v>
      </c>
      <c r="J194" s="1">
        <f t="shared" si="29"/>
        <v>1.247239080283861E-4</v>
      </c>
      <c r="K194" s="1">
        <f t="shared" si="30"/>
        <v>-6.6516872109256303E-2</v>
      </c>
      <c r="L194" s="1">
        <f t="shared" si="31"/>
        <v>2.2620469836290628E-2</v>
      </c>
      <c r="M194" s="9">
        <f>2.302585*0.05*SUM($L$3:L194)</f>
        <v>1.2261691229480183</v>
      </c>
    </row>
    <row r="195" spans="1:13">
      <c r="B195" s="2">
        <f t="shared" si="32"/>
        <v>9.6000000000000014</v>
      </c>
      <c r="C195" s="1">
        <f t="shared" ref="C195:C258" si="33">Acid_H(B195)</f>
        <v>2.5118864315095717E-10</v>
      </c>
      <c r="D195" s="1">
        <f t="shared" ref="D195:D258" si="34">Base_OH(C195,14)</f>
        <v>3.9810717055349857E-5</v>
      </c>
      <c r="E195" s="1">
        <f t="shared" ref="E195:E258" si="35">Acid_HA(C195,0.1,9.25)</f>
        <v>3.0876384758523629E-2</v>
      </c>
      <c r="F195" s="1">
        <f t="shared" ref="F195:F258" si="36">Base_A(C195,0.1,9.25)</f>
        <v>6.912361524147638E-2</v>
      </c>
      <c r="G195" s="1">
        <f t="shared" ref="G195:G258" si="37">Acid_HHHT(C195,0.05,2.15,7.2,12.15)</f>
        <v>7.0149896184346666E-12</v>
      </c>
      <c r="H195" s="1">
        <f t="shared" ref="H195:H258" si="38">Amp_HHT(C195,0.05,2.15,7.2,12.15)</f>
        <v>1.9770927003593679E-4</v>
      </c>
      <c r="I195" s="1">
        <f t="shared" ref="I195:I258" si="39">Amp_HT(C195,0.05,2.15,7.2,12.15)</f>
        <v>4.9662323278693465E-2</v>
      </c>
      <c r="J195" s="1">
        <f t="shared" ref="J195:J258" si="40">Base_T(C195,0.05,2.15,7.2,12.15)</f>
        <v>1.3996744425560738E-4</v>
      </c>
      <c r="K195" s="1">
        <f t="shared" ref="K195:K258" si="41">C195+E195-H195-2*I195-3*J195</f>
        <v>-6.9065873150477422E-2</v>
      </c>
      <c r="L195" s="1">
        <f t="shared" ref="L195:L258" si="42">C195+D195+(C195/(C195+10^-9.25))*F195+(C195/(C195+10^-2.15))*H195 +(C195/(C195+10^-7.2))*I195 +(10^-12.15/(C195+10^-12.15))*I195</f>
        <v>2.1719183743605444E-2</v>
      </c>
      <c r="M195" s="9">
        <f>2.302585*0.05*SUM($L$3:L195)</f>
        <v>1.2286696362830318</v>
      </c>
    </row>
    <row r="196" spans="1:13">
      <c r="B196" s="2">
        <f t="shared" ref="B196:B259" si="43">pH(B195,0.05,14)</f>
        <v>9.6500000000000021</v>
      </c>
      <c r="C196" s="1">
        <f t="shared" si="33"/>
        <v>2.2387211385683286E-10</v>
      </c>
      <c r="D196" s="1">
        <f t="shared" si="34"/>
        <v>4.4668359215096531E-5</v>
      </c>
      <c r="E196" s="1">
        <f t="shared" si="35"/>
        <v>2.8474724895080041E-2</v>
      </c>
      <c r="F196" s="1">
        <f t="shared" si="36"/>
        <v>7.1525275104919961E-2</v>
      </c>
      <c r="G196" s="1">
        <f t="shared" si="37"/>
        <v>5.5726971793535552E-12</v>
      </c>
      <c r="H196" s="1">
        <f t="shared" si="38"/>
        <v>1.762241579715318E-4</v>
      </c>
      <c r="I196" s="1">
        <f t="shared" si="39"/>
        <v>4.9666715890341814E-2</v>
      </c>
      <c r="J196" s="1">
        <f t="shared" si="40"/>
        <v>1.5705994611395842E-4</v>
      </c>
      <c r="K196" s="1">
        <f t="shared" si="41"/>
        <v>-7.1506110658044866E-2</v>
      </c>
      <c r="L196" s="1">
        <f t="shared" si="42"/>
        <v>2.0743459851589426E-2</v>
      </c>
      <c r="M196" s="9">
        <f>2.302585*0.05*SUM($L$3:L196)</f>
        <v>1.2310578152581504</v>
      </c>
    </row>
    <row r="197" spans="1:13">
      <c r="B197" s="2">
        <f t="shared" si="43"/>
        <v>9.7000000000000028</v>
      </c>
      <c r="C197" s="1">
        <f t="shared" si="33"/>
        <v>1.9952623149688665E-10</v>
      </c>
      <c r="D197" s="1">
        <f t="shared" si="34"/>
        <v>5.0118723362727556E-5</v>
      </c>
      <c r="E197" s="1">
        <f t="shared" si="35"/>
        <v>2.6189096745958009E-2</v>
      </c>
      <c r="F197" s="1">
        <f t="shared" si="36"/>
        <v>7.3810903254041979E-2</v>
      </c>
      <c r="G197" s="1">
        <f t="shared" si="37"/>
        <v>4.4265507132303471E-12</v>
      </c>
      <c r="H197" s="1">
        <f t="shared" si="38"/>
        <v>1.570599461175571E-4</v>
      </c>
      <c r="I197" s="1">
        <f t="shared" si="39"/>
        <v>4.9666715891480327E-2</v>
      </c>
      <c r="J197" s="1">
        <f t="shared" si="40"/>
        <v>1.7622415797557316E-4</v>
      </c>
      <c r="K197" s="1">
        <f t="shared" si="41"/>
        <v>-7.3830067257520698E-2</v>
      </c>
      <c r="L197" s="1">
        <f t="shared" si="42"/>
        <v>1.9712693735944024E-2</v>
      </c>
      <c r="M197" s="9">
        <f>2.302585*0.05*SUM($L$3:L197)</f>
        <v>1.2333273229034492</v>
      </c>
    </row>
    <row r="198" spans="1:13">
      <c r="B198" s="2">
        <f t="shared" si="43"/>
        <v>9.7500000000000036</v>
      </c>
      <c r="C198" s="1">
        <f t="shared" si="33"/>
        <v>1.7782794100389081E-10</v>
      </c>
      <c r="D198" s="1">
        <f t="shared" si="34"/>
        <v>5.6234132519035375E-5</v>
      </c>
      <c r="E198" s="1">
        <f t="shared" si="35"/>
        <v>2.4025307335204065E-2</v>
      </c>
      <c r="F198" s="1">
        <f t="shared" si="36"/>
        <v>7.5974692664795951E-2</v>
      </c>
      <c r="G198" s="1">
        <f t="shared" si="37"/>
        <v>3.5158232410333199E-12</v>
      </c>
      <c r="H198" s="1">
        <f t="shared" si="38"/>
        <v>1.3996744426540131E-4</v>
      </c>
      <c r="I198" s="1">
        <f t="shared" si="39"/>
        <v>4.9662323282169005E-2</v>
      </c>
      <c r="J198" s="1">
        <f t="shared" si="40"/>
        <v>1.977092700497752E-4</v>
      </c>
      <c r="K198" s="1">
        <f t="shared" si="41"/>
        <v>-7.6032434305720722E-2</v>
      </c>
      <c r="L198" s="1">
        <f t="shared" si="42"/>
        <v>1.864588709096705E-2</v>
      </c>
      <c r="M198" s="9">
        <f>2.302585*0.05*SUM($L$3:L198)</f>
        <v>1.2354740098998169</v>
      </c>
    </row>
    <row r="199" spans="1:13">
      <c r="B199" s="2">
        <f t="shared" si="43"/>
        <v>9.8000000000000043</v>
      </c>
      <c r="C199" s="1">
        <f t="shared" si="33"/>
        <v>1.584893192461098E-10</v>
      </c>
      <c r="D199" s="1">
        <f t="shared" si="34"/>
        <v>6.3095734448019944E-5</v>
      </c>
      <c r="E199" s="1">
        <f t="shared" si="35"/>
        <v>2.1987039600683989E-2</v>
      </c>
      <c r="F199" s="1">
        <f t="shared" si="36"/>
        <v>7.8012960399316017E-2</v>
      </c>
      <c r="G199" s="1">
        <f t="shared" si="37"/>
        <v>2.7922204942171216E-12</v>
      </c>
      <c r="H199" s="1">
        <f t="shared" si="38"/>
        <v>1.247239080434454E-4</v>
      </c>
      <c r="I199" s="1">
        <f t="shared" si="39"/>
        <v>4.9653482131551088E-2</v>
      </c>
      <c r="J199" s="1">
        <f t="shared" si="40"/>
        <v>2.2179395761325098E-4</v>
      </c>
      <c r="K199" s="1">
        <f t="shared" si="41"/>
        <v>-7.8110030284812074E-2</v>
      </c>
      <c r="L199" s="1">
        <f t="shared" si="42"/>
        <v>1.7561055439215073E-2</v>
      </c>
      <c r="M199" s="9">
        <f>2.302585*0.05*SUM($L$3:L199)</f>
        <v>1.2374958010417423</v>
      </c>
    </row>
    <row r="200" spans="1:13">
      <c r="B200" s="2">
        <f t="shared" si="43"/>
        <v>9.850000000000005</v>
      </c>
      <c r="C200" s="1">
        <f t="shared" si="33"/>
        <v>1.412537544622738E-10</v>
      </c>
      <c r="D200" s="1">
        <f t="shared" si="34"/>
        <v>7.0794578438414612E-5</v>
      </c>
      <c r="E200" s="1">
        <f t="shared" si="35"/>
        <v>2.0076000891309988E-2</v>
      </c>
      <c r="F200" s="1">
        <f t="shared" si="36"/>
        <v>7.9923999108690011E-2</v>
      </c>
      <c r="G200" s="1">
        <f t="shared" si="37"/>
        <v>2.2173409230277175E-12</v>
      </c>
      <c r="H200" s="1">
        <f t="shared" si="38"/>
        <v>1.1113029632208171E-4</v>
      </c>
      <c r="I200" s="1">
        <f t="shared" si="39"/>
        <v>4.9640079957948974E-2</v>
      </c>
      <c r="J200" s="1">
        <f t="shared" si="40"/>
        <v>2.4878974351161319E-4</v>
      </c>
      <c r="K200" s="1">
        <f t="shared" si="41"/>
        <v>-8.0061658410191125E-2</v>
      </c>
      <c r="L200" s="1">
        <f t="shared" si="42"/>
        <v>1.6474768616875808E-2</v>
      </c>
      <c r="M200" s="9">
        <f>2.302585*0.05*SUM($L$3:L200)</f>
        <v>1.2393925287965266</v>
      </c>
    </row>
    <row r="201" spans="1:13">
      <c r="B201" s="2">
        <f t="shared" si="43"/>
        <v>9.9000000000000057</v>
      </c>
      <c r="C201" s="1">
        <f t="shared" si="33"/>
        <v>1.2589254117941507E-10</v>
      </c>
      <c r="D201" s="1">
        <f t="shared" si="34"/>
        <v>7.9432823472429197E-5</v>
      </c>
      <c r="E201" s="1">
        <f t="shared" si="35"/>
        <v>1.8292116580002384E-2</v>
      </c>
      <c r="F201" s="1">
        <f t="shared" si="36"/>
        <v>8.1707883419997629E-2</v>
      </c>
      <c r="G201" s="1">
        <f t="shared" si="37"/>
        <v>1.7606531013404409E-12</v>
      </c>
      <c r="H201" s="1">
        <f t="shared" si="38"/>
        <v>9.9008799820829465E-5</v>
      </c>
      <c r="I201" s="1">
        <f t="shared" si="39"/>
        <v>4.9621946486958508E-2</v>
      </c>
      <c r="J201" s="1">
        <f t="shared" si="40"/>
        <v>2.7904471146001188E-4</v>
      </c>
      <c r="K201" s="1">
        <f t="shared" si="41"/>
        <v>-8.1887919202222964E-2</v>
      </c>
      <c r="L201" s="1">
        <f t="shared" si="42"/>
        <v>1.5401830188589795E-2</v>
      </c>
      <c r="M201" s="9">
        <f>2.302585*0.05*SUM($L$3:L201)</f>
        <v>1.2411657299547665</v>
      </c>
    </row>
    <row r="202" spans="1:13">
      <c r="B202" s="2">
        <f t="shared" si="43"/>
        <v>9.9500000000000064</v>
      </c>
      <c r="C202" s="1">
        <f t="shared" si="33"/>
        <v>1.1220184543019469E-10</v>
      </c>
      <c r="D202" s="1">
        <f t="shared" si="34"/>
        <v>8.9125093813375875E-5</v>
      </c>
      <c r="E202" s="1">
        <f t="shared" si="35"/>
        <v>1.6633753081655985E-2</v>
      </c>
      <c r="F202" s="1">
        <f t="shared" si="36"/>
        <v>8.3366246918344031E-2</v>
      </c>
      <c r="G202" s="1">
        <f t="shared" si="37"/>
        <v>1.3978855727723007E-12</v>
      </c>
      <c r="H202" s="1">
        <f t="shared" si="38"/>
        <v>8.8200616888359787E-5</v>
      </c>
      <c r="I202" s="1">
        <f t="shared" si="39"/>
        <v>4.9598851783607234E-2</v>
      </c>
      <c r="J202" s="1">
        <f t="shared" si="40"/>
        <v>3.129475981065196E-4</v>
      </c>
      <c r="K202" s="1">
        <f t="shared" si="41"/>
        <v>-8.3590993784564568E-2</v>
      </c>
      <c r="L202" s="1">
        <f t="shared" si="42"/>
        <v>1.4355090336025396E-2</v>
      </c>
      <c r="M202" s="9">
        <f>2.302585*0.05*SUM($L$3:L202)</f>
        <v>1.2428184207388353</v>
      </c>
    </row>
    <row r="203" spans="1:13" s="24" customFormat="1">
      <c r="A203" s="32"/>
      <c r="B203" s="23">
        <f t="shared" si="43"/>
        <v>10.000000000000007</v>
      </c>
      <c r="C203" s="24">
        <f t="shared" si="33"/>
        <v>9.9999999999998362E-11</v>
      </c>
      <c r="D203" s="24">
        <f t="shared" si="34"/>
        <v>1.0000000000000163E-4</v>
      </c>
      <c r="E203" s="24">
        <f t="shared" si="35"/>
        <v>1.5097955721132121E-2</v>
      </c>
      <c r="F203" s="24">
        <f t="shared" si="36"/>
        <v>8.4902044278867883E-2</v>
      </c>
      <c r="G203" s="24">
        <f t="shared" si="37"/>
        <v>1.1097453460204651E-12</v>
      </c>
      <c r="H203" s="24">
        <f t="shared" si="38"/>
        <v>7.8563953945511776E-5</v>
      </c>
      <c r="I203" s="24">
        <f t="shared" si="39"/>
        <v>4.9570503753325099E-2</v>
      </c>
      <c r="J203" s="24">
        <f t="shared" si="40"/>
        <v>3.5093229161965137E-4</v>
      </c>
      <c r="K203" s="24">
        <f t="shared" si="41"/>
        <v>-8.5174412514322548E-2</v>
      </c>
      <c r="L203" s="24">
        <f t="shared" si="42"/>
        <v>1.3345378134063756E-2</v>
      </c>
      <c r="M203" s="25">
        <f>2.302585*0.05*SUM($L$3:L203)</f>
        <v>1.2443548641143765</v>
      </c>
    </row>
    <row r="204" spans="1:13">
      <c r="B204" s="2">
        <f t="shared" si="43"/>
        <v>10.050000000000008</v>
      </c>
      <c r="C204" s="1">
        <f t="shared" si="33"/>
        <v>8.912509381337295E-11</v>
      </c>
      <c r="D204" s="1">
        <f t="shared" si="34"/>
        <v>1.1220184543019836E-4</v>
      </c>
      <c r="E204" s="1">
        <f t="shared" si="35"/>
        <v>1.368068886032079E-2</v>
      </c>
      <c r="F204" s="1">
        <f t="shared" si="36"/>
        <v>8.6319311139679222E-2</v>
      </c>
      <c r="G204" s="1">
        <f t="shared" si="37"/>
        <v>8.8089818028593733E-13</v>
      </c>
      <c r="H204" s="1">
        <f t="shared" si="38"/>
        <v>6.9972229651837328E-5</v>
      </c>
      <c r="I204" s="1">
        <f t="shared" si="39"/>
        <v>4.9536545005977872E-2</v>
      </c>
      <c r="J204" s="1">
        <f t="shared" si="40"/>
        <v>3.9348276348938999E-4</v>
      </c>
      <c r="K204" s="1">
        <f t="shared" si="41"/>
        <v>-8.6642821582629856E-2</v>
      </c>
      <c r="L204" s="1">
        <f t="shared" si="42"/>
        <v>1.23815336997241E-2</v>
      </c>
      <c r="M204" s="9">
        <f>2.302585*0.05*SUM($L$3:L204)</f>
        <v>1.2457803408030752</v>
      </c>
    </row>
    <row r="205" spans="1:13">
      <c r="B205" s="2">
        <f t="shared" si="43"/>
        <v>10.100000000000009</v>
      </c>
      <c r="C205" s="1">
        <f t="shared" si="33"/>
        <v>7.9432823472426589E-11</v>
      </c>
      <c r="D205" s="1">
        <f t="shared" si="34"/>
        <v>1.2589254117941918E-4</v>
      </c>
      <c r="E205" s="1">
        <f t="shared" si="35"/>
        <v>1.2377068106893329E-2</v>
      </c>
      <c r="F205" s="1">
        <f t="shared" si="36"/>
        <v>8.7622931893106673E-2</v>
      </c>
      <c r="G205" s="1">
        <f t="shared" si="37"/>
        <v>6.9915733901751746E-13</v>
      </c>
      <c r="H205" s="1">
        <f t="shared" si="38"/>
        <v>6.231246343024681E-5</v>
      </c>
      <c r="I205" s="1">
        <f t="shared" si="39"/>
        <v>4.9496549077870239E-2</v>
      </c>
      <c r="J205" s="1">
        <f t="shared" si="40"/>
        <v>4.411384580003566E-4</v>
      </c>
      <c r="K205" s="1">
        <f t="shared" si="41"/>
        <v>-8.8001757806845646E-2</v>
      </c>
      <c r="L205" s="1">
        <f t="shared" si="42"/>
        <v>1.1470518232983878E-2</v>
      </c>
      <c r="M205" s="9">
        <f>2.302585*0.05*SUM($L$3:L205)</f>
        <v>1.2471009329643501</v>
      </c>
    </row>
    <row r="206" spans="1:13">
      <c r="B206" s="2">
        <f t="shared" si="43"/>
        <v>10.150000000000009</v>
      </c>
      <c r="C206" s="1">
        <f t="shared" si="33"/>
        <v>7.0794578438412279E-11</v>
      </c>
      <c r="D206" s="1">
        <f t="shared" si="34"/>
        <v>1.4125375446227844E-4</v>
      </c>
      <c r="E206" s="1">
        <f t="shared" si="35"/>
        <v>1.1181576977811483E-2</v>
      </c>
      <c r="F206" s="1">
        <f t="shared" si="36"/>
        <v>8.8818423022188508E-2</v>
      </c>
      <c r="G206" s="1">
        <f t="shared" si="37"/>
        <v>5.5483830527431777E-13</v>
      </c>
      <c r="H206" s="1">
        <f t="shared" si="38"/>
        <v>5.5483830527432984E-5</v>
      </c>
      <c r="I206" s="1">
        <f t="shared" si="39"/>
        <v>4.9450016008829423E-2</v>
      </c>
      <c r="J206" s="1">
        <f t="shared" si="40"/>
        <v>4.9450016008830431E-4</v>
      </c>
      <c r="K206" s="1">
        <f t="shared" si="41"/>
        <v>-8.9257439279845127E-2</v>
      </c>
      <c r="L206" s="1">
        <f t="shared" si="42"/>
        <v>1.0617579931832637E-2</v>
      </c>
      <c r="M206" s="9">
        <f>2.302585*0.05*SUM($L$3:L206)</f>
        <v>1.2483233269787171</v>
      </c>
    </row>
    <row r="207" spans="1:13">
      <c r="B207" s="2">
        <f t="shared" si="43"/>
        <v>10.20000000000001</v>
      </c>
      <c r="C207" s="1">
        <f t="shared" si="33"/>
        <v>6.3095734448017874E-11</v>
      </c>
      <c r="D207" s="1">
        <f t="shared" si="34"/>
        <v>1.58489319246115E-4</v>
      </c>
      <c r="E207" s="1">
        <f t="shared" si="35"/>
        <v>1.0088262835672124E-2</v>
      </c>
      <c r="F207" s="1">
        <f t="shared" si="36"/>
        <v>8.9911737164327876E-2</v>
      </c>
      <c r="G207" s="1">
        <f t="shared" si="37"/>
        <v>4.4024558674861071E-13</v>
      </c>
      <c r="H207" s="1">
        <f t="shared" si="38"/>
        <v>4.9396367275694855E-5</v>
      </c>
      <c r="I207" s="1">
        <f t="shared" si="39"/>
        <v>4.939636727569597E-2</v>
      </c>
      <c r="J207" s="1">
        <f t="shared" si="40"/>
        <v>5.542363565880971E-4</v>
      </c>
      <c r="K207" s="1">
        <f t="shared" si="41"/>
        <v>-9.0416577089664066E-2</v>
      </c>
      <c r="L207" s="1">
        <f t="shared" si="42"/>
        <v>9.8264554907106245E-3</v>
      </c>
      <c r="M207" s="9">
        <f>2.302585*0.05*SUM($L$3:L207)</f>
        <v>1.249454639429521</v>
      </c>
    </row>
    <row r="208" spans="1:13">
      <c r="B208" s="2">
        <f t="shared" si="43"/>
        <v>10.250000000000011</v>
      </c>
      <c r="C208" s="1">
        <f t="shared" si="33"/>
        <v>5.623413251903353E-11</v>
      </c>
      <c r="D208" s="1">
        <f t="shared" si="34"/>
        <v>1.7782794100389663E-4</v>
      </c>
      <c r="E208" s="1">
        <f t="shared" si="35"/>
        <v>9.0909090909088892E-3</v>
      </c>
      <c r="F208" s="1">
        <f t="shared" si="36"/>
        <v>9.090909090909112E-2</v>
      </c>
      <c r="G208" s="1">
        <f t="shared" si="37"/>
        <v>3.4926462859785733E-13</v>
      </c>
      <c r="H208" s="1">
        <f t="shared" si="38"/>
        <v>4.3969811638270521E-5</v>
      </c>
      <c r="I208" s="1">
        <f t="shared" si="39"/>
        <v>4.9334940090321966E-2</v>
      </c>
      <c r="J208" s="1">
        <f t="shared" si="40"/>
        <v>6.2109009769050622E-4</v>
      </c>
      <c r="K208" s="1">
        <f t="shared" si="41"/>
        <v>-9.1486211138210705E-2</v>
      </c>
      <c r="L208" s="1">
        <f t="shared" si="42"/>
        <v>9.0995897148390074E-3</v>
      </c>
      <c r="M208" s="9">
        <f>2.302585*0.05*SUM($L$3:L208)</f>
        <v>1.2505022683686982</v>
      </c>
    </row>
    <row r="209" spans="2:13">
      <c r="B209" s="2">
        <f t="shared" si="43"/>
        <v>10.300000000000011</v>
      </c>
      <c r="C209" s="1">
        <f t="shared" si="33"/>
        <v>5.0118723362725914E-11</v>
      </c>
      <c r="D209" s="1">
        <f t="shared" si="34"/>
        <v>1.9952623149689319E-4</v>
      </c>
      <c r="E209" s="1">
        <f t="shared" si="35"/>
        <v>8.1831824755150048E-3</v>
      </c>
      <c r="F209" s="1">
        <f t="shared" si="36"/>
        <v>9.1816817524485006E-2</v>
      </c>
      <c r="G209" s="1">
        <f t="shared" si="37"/>
        <v>2.7703734746092795E-13</v>
      </c>
      <c r="H209" s="1">
        <f t="shared" si="38"/>
        <v>3.9132565455127035E-5</v>
      </c>
      <c r="I209" s="1">
        <f t="shared" si="39"/>
        <v>4.9264981080159267E-2</v>
      </c>
      <c r="J209" s="1">
        <f t="shared" si="40"/>
        <v>6.9588635410856392E-4</v>
      </c>
      <c r="K209" s="1">
        <f t="shared" si="41"/>
        <v>-9.2473571262465623E-2</v>
      </c>
      <c r="L209" s="1">
        <f t="shared" si="42"/>
        <v>8.4383591208710661E-3</v>
      </c>
      <c r="M209" s="9">
        <f>2.302585*0.05*SUM($L$3:L209)</f>
        <v>1.2514737703255148</v>
      </c>
    </row>
    <row r="210" spans="2:13">
      <c r="B210" s="2">
        <f t="shared" si="43"/>
        <v>10.350000000000012</v>
      </c>
      <c r="C210" s="1">
        <f t="shared" si="33"/>
        <v>4.4668359215095072E-11</v>
      </c>
      <c r="D210" s="1">
        <f t="shared" si="34"/>
        <v>2.2387211385684018E-4</v>
      </c>
      <c r="E210" s="1">
        <f t="shared" si="35"/>
        <v>7.3587556117571638E-3</v>
      </c>
      <c r="F210" s="1">
        <f t="shared" si="36"/>
        <v>9.2641244388242838E-2</v>
      </c>
      <c r="G210" s="1">
        <f t="shared" si="37"/>
        <v>2.1970418082048796E-13</v>
      </c>
      <c r="H210" s="1">
        <f t="shared" si="38"/>
        <v>3.4820766053764655E-5</v>
      </c>
      <c r="I210" s="1">
        <f t="shared" si="39"/>
        <v>4.9185639383469433E-2</v>
      </c>
      <c r="J210" s="1">
        <f t="shared" si="40"/>
        <v>7.795398502571004E-4</v>
      </c>
      <c r="K210" s="1">
        <f t="shared" si="41"/>
        <v>-9.3385963427338417E-2</v>
      </c>
      <c r="L210" s="1">
        <f t="shared" si="42"/>
        <v>7.8432887940543383E-3</v>
      </c>
      <c r="M210" s="9">
        <f>2.302585*0.05*SUM($L$3:L210)</f>
        <v>1.2523767622819078</v>
      </c>
    </row>
    <row r="211" spans="2:13">
      <c r="B211" s="2">
        <f t="shared" si="43"/>
        <v>10.400000000000013</v>
      </c>
      <c r="C211" s="1">
        <f t="shared" si="33"/>
        <v>3.9810717055348551E-11</v>
      </c>
      <c r="D211" s="1">
        <f t="shared" si="34"/>
        <v>2.5118864315096544E-4</v>
      </c>
      <c r="E211" s="1">
        <f t="shared" si="35"/>
        <v>6.6114061337193778E-3</v>
      </c>
      <c r="F211" s="1">
        <f t="shared" si="36"/>
        <v>9.3388593866280623E-2</v>
      </c>
      <c r="G211" s="1">
        <f t="shared" si="37"/>
        <v>1.741990368496736E-13</v>
      </c>
      <c r="H211" s="1">
        <f t="shared" si="38"/>
        <v>3.0977456047839532E-5</v>
      </c>
      <c r="I211" s="1">
        <f t="shared" si="39"/>
        <v>4.9095959209985648E-2</v>
      </c>
      <c r="J211" s="1">
        <f t="shared" si="40"/>
        <v>8.7306333379230802E-4</v>
      </c>
      <c r="K211" s="1">
        <f t="shared" si="41"/>
        <v>-9.4230679703865963E-2</v>
      </c>
      <c r="L211" s="1">
        <f t="shared" si="42"/>
        <v>7.3142549204679433E-3</v>
      </c>
      <c r="M211" s="9">
        <f>2.302585*0.05*SUM($L$3:L211)</f>
        <v>1.2532188469652099</v>
      </c>
    </row>
    <row r="212" spans="2:13">
      <c r="B212" s="2">
        <f t="shared" si="43"/>
        <v>10.450000000000014</v>
      </c>
      <c r="C212" s="1">
        <f t="shared" si="33"/>
        <v>3.5481338923356444E-11</v>
      </c>
      <c r="D212" s="1">
        <f t="shared" si="34"/>
        <v>2.8183829312645412E-4</v>
      </c>
      <c r="E212" s="1">
        <f t="shared" si="35"/>
        <v>5.9350943102765867E-3</v>
      </c>
      <c r="F212" s="1">
        <f t="shared" si="36"/>
        <v>9.4064905689723421E-2</v>
      </c>
      <c r="G212" s="1">
        <f t="shared" si="37"/>
        <v>1.3808631080224944E-13</v>
      </c>
      <c r="H212" s="1">
        <f t="shared" si="38"/>
        <v>2.7551841215681702E-5</v>
      </c>
      <c r="I212" s="1">
        <f t="shared" si="39"/>
        <v>4.8994871942510038E-2</v>
      </c>
      <c r="J212" s="1">
        <f t="shared" si="40"/>
        <v>9.7757621613619333E-4</v>
      </c>
      <c r="K212" s="1">
        <f t="shared" si="41"/>
        <v>-9.5014930028886418E-2</v>
      </c>
      <c r="L212" s="1">
        <f t="shared" si="42"/>
        <v>6.8506681238257611E-3</v>
      </c>
      <c r="M212" s="9">
        <f>2.302585*0.05*SUM($L$3:L212)</f>
        <v>1.2540075592483049</v>
      </c>
    </row>
    <row r="213" spans="2:13">
      <c r="B213" s="2">
        <f t="shared" si="43"/>
        <v>10.500000000000014</v>
      </c>
      <c r="C213" s="1">
        <f t="shared" si="33"/>
        <v>3.162277660168276E-11</v>
      </c>
      <c r="D213" s="1">
        <f t="shared" si="34"/>
        <v>3.1622776601684829E-4</v>
      </c>
      <c r="E213" s="1">
        <f t="shared" si="35"/>
        <v>5.3240215202020802E-3</v>
      </c>
      <c r="F213" s="1">
        <f t="shared" si="36"/>
        <v>9.4675978479797931E-2</v>
      </c>
      <c r="G213" s="1">
        <f t="shared" si="37"/>
        <v>1.0943134859995999E-13</v>
      </c>
      <c r="H213" s="1">
        <f t="shared" si="38"/>
        <v>2.4498627333277937E-5</v>
      </c>
      <c r="I213" s="1">
        <f t="shared" si="39"/>
        <v>4.8881187886557577E-2</v>
      </c>
      <c r="J213" s="1">
        <f t="shared" si="40"/>
        <v>1.0943134859997059E-3</v>
      </c>
      <c r="K213" s="1">
        <f t="shared" si="41"/>
        <v>-9.5745793306622695E-2</v>
      </c>
      <c r="L213" s="1">
        <f t="shared" si="42"/>
        <v>6.4516349266361232E-3</v>
      </c>
      <c r="M213" s="9">
        <f>2.302585*0.05*SUM($L$3:L213)</f>
        <v>1.2547503311386823</v>
      </c>
    </row>
    <row r="214" spans="2:13">
      <c r="B214" s="2">
        <f t="shared" si="43"/>
        <v>10.550000000000015</v>
      </c>
      <c r="C214" s="1">
        <f t="shared" si="33"/>
        <v>2.8183829312643569E-11</v>
      </c>
      <c r="D214" s="1">
        <f t="shared" si="34"/>
        <v>3.5481338923358768E-4</v>
      </c>
      <c r="E214" s="1">
        <f t="shared" si="35"/>
        <v>4.7726721034202346E-3</v>
      </c>
      <c r="F214" s="1">
        <f t="shared" si="36"/>
        <v>9.5227327896579769E-2</v>
      </c>
      <c r="G214" s="1">
        <f t="shared" si="37"/>
        <v>8.6697501376896171E-14</v>
      </c>
      <c r="H214" s="1">
        <f t="shared" si="38"/>
        <v>2.1777427735441615E-5</v>
      </c>
      <c r="I214" s="1">
        <f t="shared" si="39"/>
        <v>4.8753587814979252E-2</v>
      </c>
      <c r="J214" s="1">
        <f t="shared" si="40"/>
        <v>1.2246347571986129E-3</v>
      </c>
      <c r="K214" s="1">
        <f t="shared" si="41"/>
        <v>-9.6430185197685717E-2</v>
      </c>
      <c r="L214" s="1">
        <f t="shared" si="42"/>
        <v>6.1160963169437678E-3</v>
      </c>
      <c r="M214" s="9">
        <f>2.302585*0.05*SUM($L$3:L214)</f>
        <v>1.2554544727205799</v>
      </c>
    </row>
    <row r="215" spans="2:13">
      <c r="B215" s="2">
        <f t="shared" si="43"/>
        <v>10.600000000000016</v>
      </c>
      <c r="C215" s="1">
        <f t="shared" si="33"/>
        <v>2.5118864315094896E-11</v>
      </c>
      <c r="D215" s="1">
        <f t="shared" si="34"/>
        <v>3.9810717055351161E-4</v>
      </c>
      <c r="E215" s="1">
        <f t="shared" si="35"/>
        <v>4.2758411146534584E-3</v>
      </c>
      <c r="F215" s="1">
        <f t="shared" si="36"/>
        <v>9.572415888534655E-2</v>
      </c>
      <c r="G215" s="1">
        <f t="shared" si="37"/>
        <v>6.8664318053760896E-14</v>
      </c>
      <c r="H215" s="1">
        <f t="shared" si="38"/>
        <v>1.9352234198964042E-5</v>
      </c>
      <c r="I215" s="1">
        <f t="shared" si="39"/>
        <v>4.8610614503775164E-2</v>
      </c>
      <c r="J215" s="1">
        <f t="shared" si="40"/>
        <v>1.3700332619572106E-3</v>
      </c>
      <c r="K215" s="1">
        <f t="shared" si="41"/>
        <v>-9.707483988784861E-2</v>
      </c>
      <c r="L215" s="1">
        <f t="shared" si="42"/>
        <v>5.842943574983708E-3</v>
      </c>
      <c r="M215" s="9">
        <f>2.302585*0.05*SUM($L$3:L215)</f>
        <v>1.25612716643216</v>
      </c>
    </row>
    <row r="216" spans="2:13">
      <c r="B216" s="2">
        <f t="shared" si="43"/>
        <v>10.650000000000016</v>
      </c>
      <c r="C216" s="1">
        <f t="shared" si="33"/>
        <v>2.2387211385682553E-11</v>
      </c>
      <c r="D216" s="1">
        <f t="shared" si="34"/>
        <v>4.4668359215097996E-4</v>
      </c>
      <c r="E216" s="1">
        <f t="shared" si="35"/>
        <v>3.828650388225335E-3</v>
      </c>
      <c r="F216" s="1">
        <f t="shared" si="36"/>
        <v>9.6171349611774662E-2</v>
      </c>
      <c r="G216" s="1">
        <f t="shared" si="37"/>
        <v>5.4362539709342582E-14</v>
      </c>
      <c r="H216" s="1">
        <f t="shared" si="38"/>
        <v>1.7190944487287699E-5</v>
      </c>
      <c r="I216" s="1">
        <f t="shared" si="39"/>
        <v>4.8450664515288205E-2</v>
      </c>
      <c r="J216" s="1">
        <f t="shared" si="40"/>
        <v>1.5321445401701439E-3</v>
      </c>
      <c r="K216" s="1">
        <f t="shared" si="41"/>
        <v>-9.768630318496159E-2</v>
      </c>
      <c r="L216" s="1">
        <f t="shared" si="42"/>
        <v>5.6311122666483195E-3</v>
      </c>
      <c r="M216" s="9">
        <f>2.302585*0.05*SUM($L$3:L216)</f>
        <v>1.2567754721640851</v>
      </c>
    </row>
    <row r="217" spans="2:13">
      <c r="B217" s="2">
        <f t="shared" si="43"/>
        <v>10.700000000000017</v>
      </c>
      <c r="C217" s="1">
        <f t="shared" si="33"/>
        <v>1.9952623149688014E-11</v>
      </c>
      <c r="D217" s="1">
        <f t="shared" si="34"/>
        <v>5.0118723362729193E-4</v>
      </c>
      <c r="E217" s="1">
        <f t="shared" si="35"/>
        <v>3.4265551284823684E-3</v>
      </c>
      <c r="F217" s="1">
        <f t="shared" si="36"/>
        <v>9.6573444871517644E-2</v>
      </c>
      <c r="G217" s="1">
        <f t="shared" si="37"/>
        <v>4.3022447956772685E-14</v>
      </c>
      <c r="H217" s="1">
        <f t="shared" si="38"/>
        <v>1.5264940572668231E-5</v>
      </c>
      <c r="I217" s="1">
        <f t="shared" si="39"/>
        <v>4.8271980556748528E-2</v>
      </c>
      <c r="J217" s="1">
        <f t="shared" si="40"/>
        <v>1.7127545026357858E-3</v>
      </c>
      <c r="K217" s="1">
        <f t="shared" si="41"/>
        <v>-9.8270934413542094E-2</v>
      </c>
      <c r="L217" s="1">
        <f t="shared" si="42"/>
        <v>5.4796557219080394E-3</v>
      </c>
      <c r="M217" s="9">
        <f>2.302585*0.05*SUM($L$3:L217)</f>
        <v>1.2574063408176066</v>
      </c>
    </row>
    <row r="218" spans="2:13">
      <c r="B218" s="2">
        <f t="shared" si="43"/>
        <v>10.750000000000018</v>
      </c>
      <c r="C218" s="1">
        <f t="shared" si="33"/>
        <v>1.77827941003885E-11</v>
      </c>
      <c r="D218" s="1">
        <f t="shared" si="34"/>
        <v>5.6234132519037208E-4</v>
      </c>
      <c r="E218" s="1">
        <f t="shared" si="35"/>
        <v>3.0653430031714292E-3</v>
      </c>
      <c r="F218" s="1">
        <f t="shared" si="36"/>
        <v>9.6934656996828572E-2</v>
      </c>
      <c r="G218" s="1">
        <f t="shared" si="37"/>
        <v>3.4032826249121867E-14</v>
      </c>
      <c r="H218" s="1">
        <f t="shared" si="38"/>
        <v>1.3548712163977256E-5</v>
      </c>
      <c r="I218" s="1">
        <f t="shared" si="39"/>
        <v>4.807264482651135E-2</v>
      </c>
      <c r="J218" s="1">
        <f t="shared" si="40"/>
        <v>1.9138064612906421E-3</v>
      </c>
      <c r="K218" s="1">
        <f t="shared" si="41"/>
        <v>-9.8834914728104392E-2</v>
      </c>
      <c r="L218" s="1">
        <f t="shared" si="42"/>
        <v>5.3877994663822284E-3</v>
      </c>
      <c r="M218" s="9">
        <f>2.302585*0.05*SUM($L$3:L218)</f>
        <v>1.2580266341293216</v>
      </c>
    </row>
    <row r="219" spans="2:13">
      <c r="B219" s="2">
        <f t="shared" si="43"/>
        <v>10.800000000000018</v>
      </c>
      <c r="C219" s="1">
        <f t="shared" si="33"/>
        <v>1.5848931924610461E-11</v>
      </c>
      <c r="D219" s="1">
        <f t="shared" si="34"/>
        <v>6.3095734448022009E-4</v>
      </c>
      <c r="E219" s="1">
        <f t="shared" si="35"/>
        <v>2.7411274627305374E-3</v>
      </c>
      <c r="F219" s="1">
        <f t="shared" si="36"/>
        <v>9.7258872537269475E-2</v>
      </c>
      <c r="G219" s="1">
        <f t="shared" si="37"/>
        <v>2.6908355114162557E-14</v>
      </c>
      <c r="H219" s="1">
        <f t="shared" si="38"/>
        <v>1.2019520721268381E-5</v>
      </c>
      <c r="I219" s="1">
        <f t="shared" si="39"/>
        <v>4.785057385753487E-2</v>
      </c>
      <c r="J219" s="1">
        <f t="shared" si="40"/>
        <v>2.1374066217169532E-3</v>
      </c>
      <c r="K219" s="1">
        <f t="shared" si="41"/>
        <v>-9.93842596223624E-2</v>
      </c>
      <c r="L219" s="1">
        <f t="shared" si="42"/>
        <v>5.3549780383278407E-3</v>
      </c>
      <c r="M219" s="9">
        <f>2.302585*0.05*SUM($L$3:L219)</f>
        <v>1.2586431487346408</v>
      </c>
    </row>
    <row r="220" spans="2:13">
      <c r="B220" s="2">
        <f t="shared" si="43"/>
        <v>10.850000000000019</v>
      </c>
      <c r="C220" s="1">
        <f t="shared" si="33"/>
        <v>1.4125375446226919E-11</v>
      </c>
      <c r="D220" s="1">
        <f t="shared" si="34"/>
        <v>7.0794578438416913E-4</v>
      </c>
      <c r="E220" s="1">
        <f t="shared" si="35"/>
        <v>2.4503367550334932E-3</v>
      </c>
      <c r="F220" s="1">
        <f t="shared" si="36"/>
        <v>9.75496632449665E-2</v>
      </c>
      <c r="G220" s="1">
        <f t="shared" si="37"/>
        <v>2.1263709292302576E-14</v>
      </c>
      <c r="H220" s="1">
        <f t="shared" si="38"/>
        <v>1.0657099636864124E-5</v>
      </c>
      <c r="I220" s="1">
        <f t="shared" si="39"/>
        <v>4.7603515477053999E-2</v>
      </c>
      <c r="J220" s="1">
        <f t="shared" si="40"/>
        <v>2.3858274232878771E-3</v>
      </c>
      <c r="K220" s="1">
        <f t="shared" si="41"/>
        <v>-9.9924833554449616E-2</v>
      </c>
      <c r="L220" s="1">
        <f t="shared" si="42"/>
        <v>5.3808554691979135E-3</v>
      </c>
      <c r="M220" s="9">
        <f>2.302585*0.05*SUM($L$3:L220)</f>
        <v>1.259262642589168</v>
      </c>
    </row>
    <row r="221" spans="2:13">
      <c r="B221" s="2">
        <f t="shared" si="43"/>
        <v>10.90000000000002</v>
      </c>
      <c r="C221" s="1">
        <f t="shared" si="33"/>
        <v>1.2589254117941096E-11</v>
      </c>
      <c r="D221" s="1">
        <f t="shared" si="34"/>
        <v>7.9432823472431785E-4</v>
      </c>
      <c r="E221" s="1">
        <f t="shared" si="35"/>
        <v>2.1896998648232393E-3</v>
      </c>
      <c r="F221" s="1">
        <f t="shared" si="36"/>
        <v>9.7810300135176775E-2</v>
      </c>
      <c r="G221" s="1">
        <f t="shared" si="37"/>
        <v>1.6792980150455875E-14</v>
      </c>
      <c r="H221" s="1">
        <f t="shared" si="38"/>
        <v>9.4433867117030169E-6</v>
      </c>
      <c r="I221" s="1">
        <f t="shared" si="39"/>
        <v>4.7329048621111931E-2</v>
      </c>
      <c r="J221" s="1">
        <f t="shared" si="40"/>
        <v>2.6615079921595746E-3</v>
      </c>
      <c r="K221" s="1">
        <f t="shared" si="41"/>
        <v>-0.1004623647280018</v>
      </c>
      <c r="L221" s="1">
        <f t="shared" si="42"/>
        <v>5.4653304939528292E-3</v>
      </c>
      <c r="M221" s="9">
        <f>2.302585*0.05*SUM($L$3:L221)</f>
        <v>1.2598918619899389</v>
      </c>
    </row>
    <row r="222" spans="2:13">
      <c r="B222" s="2">
        <f t="shared" si="43"/>
        <v>10.950000000000021</v>
      </c>
      <c r="C222" s="1">
        <f t="shared" si="33"/>
        <v>1.1220184543019102E-11</v>
      </c>
      <c r="D222" s="1">
        <f t="shared" si="34"/>
        <v>8.9125093813378778E-4</v>
      </c>
      <c r="E222" s="1">
        <f t="shared" si="35"/>
        <v>1.956230387257861E-3</v>
      </c>
      <c r="F222" s="1">
        <f t="shared" si="36"/>
        <v>9.8043769612742138E-2</v>
      </c>
      <c r="G222" s="1">
        <f t="shared" si="37"/>
        <v>1.3253329298110874E-14</v>
      </c>
      <c r="H222" s="1">
        <f t="shared" si="38"/>
        <v>8.3622854594579808E-6</v>
      </c>
      <c r="I222" s="1">
        <f t="shared" si="39"/>
        <v>4.7024586868918083E-2</v>
      </c>
      <c r="J222" s="1">
        <f t="shared" si="40"/>
        <v>2.9670508456092104E-3</v>
      </c>
      <c r="K222" s="1">
        <f t="shared" si="41"/>
        <v>-0.10100245816164521</v>
      </c>
      <c r="L222" s="1">
        <f t="shared" si="42"/>
        <v>5.6085273417090424E-3</v>
      </c>
      <c r="M222" s="9">
        <f>2.302585*0.05*SUM($L$3:L222)</f>
        <v>1.2605375675363943</v>
      </c>
    </row>
    <row r="223" spans="2:13">
      <c r="B223" s="2">
        <f t="shared" si="43"/>
        <v>11.000000000000021</v>
      </c>
      <c r="C223" s="1">
        <f t="shared" si="33"/>
        <v>9.9999999999995099E-12</v>
      </c>
      <c r="D223" s="1">
        <f t="shared" si="34"/>
        <v>1.000000000000049E-3</v>
      </c>
      <c r="E223" s="1">
        <f t="shared" si="35"/>
        <v>1.7472091494832602E-3</v>
      </c>
      <c r="F223" s="1">
        <f t="shared" si="36"/>
        <v>9.8252790850516747E-2</v>
      </c>
      <c r="G223" s="1">
        <f t="shared" si="37"/>
        <v>1.0452003948478506E-14</v>
      </c>
      <c r="H223" s="1">
        <f t="shared" si="38"/>
        <v>7.3994521336920869E-6</v>
      </c>
      <c r="I223" s="1">
        <f t="shared" si="39"/>
        <v>4.6687386688828852E-2</v>
      </c>
      <c r="J223" s="1">
        <f t="shared" si="40"/>
        <v>3.3052138590270101E-3</v>
      </c>
      <c r="K223" s="1">
        <f t="shared" si="41"/>
        <v>-0.10155060524738917</v>
      </c>
      <c r="L223" s="1">
        <f t="shared" si="42"/>
        <v>5.8107727881775064E-3</v>
      </c>
      <c r="M223" s="9">
        <f>2.302585*0.05*SUM($L$3:L223)</f>
        <v>1.2612065574494176</v>
      </c>
    </row>
    <row r="224" spans="2:13">
      <c r="B224" s="2">
        <f t="shared" si="43"/>
        <v>11.050000000000022</v>
      </c>
      <c r="C224" s="1">
        <f t="shared" si="33"/>
        <v>8.9125093813370032E-12</v>
      </c>
      <c r="D224" s="1">
        <f t="shared" si="34"/>
        <v>1.1220184543020203E-3</v>
      </c>
      <c r="E224" s="1">
        <f t="shared" si="35"/>
        <v>1.5601662241828823E-3</v>
      </c>
      <c r="F224" s="1">
        <f t="shared" si="36"/>
        <v>9.8439833775817123E-2</v>
      </c>
      <c r="G224" s="1">
        <f t="shared" si="37"/>
        <v>8.236023111106571E-15</v>
      </c>
      <c r="H224" s="1">
        <f t="shared" si="38"/>
        <v>6.5421056989940005E-6</v>
      </c>
      <c r="I224" s="1">
        <f t="shared" si="39"/>
        <v>4.6314561505984786E-2</v>
      </c>
      <c r="J224" s="1">
        <f t="shared" si="40"/>
        <v>3.6788963883079896E-3</v>
      </c>
      <c r="K224" s="1">
        <f t="shared" si="41"/>
        <v>-0.10211218804949714</v>
      </c>
      <c r="L224" s="1">
        <f t="shared" si="42"/>
        <v>6.0725600765499654E-3</v>
      </c>
      <c r="M224" s="9">
        <f>2.302585*0.05*SUM($L$3:L224)</f>
        <v>1.2619056867366105</v>
      </c>
    </row>
    <row r="225" spans="2:13">
      <c r="B225" s="2">
        <f t="shared" si="43"/>
        <v>11.100000000000023</v>
      </c>
      <c r="C225" s="1">
        <f t="shared" si="33"/>
        <v>7.9432823472423998E-12</v>
      </c>
      <c r="D225" s="1">
        <f t="shared" si="34"/>
        <v>1.258925411794233E-3</v>
      </c>
      <c r="E225" s="1">
        <f t="shared" si="35"/>
        <v>1.3928628341452829E-3</v>
      </c>
      <c r="F225" s="1">
        <f t="shared" si="36"/>
        <v>9.860713716585473E-2</v>
      </c>
      <c r="G225" s="1">
        <f t="shared" si="37"/>
        <v>6.4839856117542845E-15</v>
      </c>
      <c r="H225" s="1">
        <f t="shared" si="38"/>
        <v>5.7788582593220167E-6</v>
      </c>
      <c r="I225" s="1">
        <f t="shared" si="39"/>
        <v>4.59031027984933E-2</v>
      </c>
      <c r="J225" s="1">
        <f t="shared" si="40"/>
        <v>4.0911183432409013E-3</v>
      </c>
      <c r="K225" s="1">
        <f t="shared" si="41"/>
        <v>-0.10269247664288006</v>
      </c>
      <c r="L225" s="1">
        <f t="shared" si="42"/>
        <v>6.3945003799017932E-3</v>
      </c>
      <c r="M225" s="9">
        <f>2.302585*0.05*SUM($L$3:L225)</f>
        <v>1.2626418807694735</v>
      </c>
    </row>
    <row r="226" spans="2:13">
      <c r="B226" s="2">
        <f t="shared" si="43"/>
        <v>11.150000000000023</v>
      </c>
      <c r="C226" s="1">
        <f t="shared" si="33"/>
        <v>7.0794578438409967E-12</v>
      </c>
      <c r="D226" s="1">
        <f t="shared" si="34"/>
        <v>1.4125375446228305E-3</v>
      </c>
      <c r="E226" s="1">
        <f t="shared" si="35"/>
        <v>1.2432735254441741E-3</v>
      </c>
      <c r="F226" s="1">
        <f t="shared" si="36"/>
        <v>9.8756726474555828E-2</v>
      </c>
      <c r="G226" s="1">
        <f t="shared" si="37"/>
        <v>5.0995637191349435E-15</v>
      </c>
      <c r="H226" s="1">
        <f t="shared" si="38"/>
        <v>5.0995637191352208E-6</v>
      </c>
      <c r="I226" s="1">
        <f t="shared" si="39"/>
        <v>4.5449909487523213E-2</v>
      </c>
      <c r="J226" s="1">
        <f t="shared" si="40"/>
        <v>4.5449909487525631E-3</v>
      </c>
      <c r="K226" s="1">
        <f t="shared" si="41"/>
        <v>-0.10329661785249962</v>
      </c>
      <c r="L226" s="1">
        <f t="shared" si="42"/>
        <v>6.7772627315751122E-3</v>
      </c>
      <c r="M226" s="9">
        <f>2.302585*0.05*SUM($L$3:L226)</f>
        <v>1.2634221419448126</v>
      </c>
    </row>
    <row r="227" spans="2:13">
      <c r="B227" s="2">
        <f t="shared" si="43"/>
        <v>11.200000000000024</v>
      </c>
      <c r="C227" s="1">
        <f t="shared" si="33"/>
        <v>6.3095734448015815E-12</v>
      </c>
      <c r="D227" s="1">
        <f t="shared" si="34"/>
        <v>1.5848931924612017E-3</v>
      </c>
      <c r="E227" s="1">
        <f t="shared" si="35"/>
        <v>1.1095688866307122E-3</v>
      </c>
      <c r="F227" s="1">
        <f t="shared" si="36"/>
        <v>9.8890431113369287E-2</v>
      </c>
      <c r="G227" s="1">
        <f t="shared" si="37"/>
        <v>4.0063357882359172E-15</v>
      </c>
      <c r="H227" s="1">
        <f t="shared" si="38"/>
        <v>4.4951826885313527E-6</v>
      </c>
      <c r="I227" s="1">
        <f t="shared" si="39"/>
        <v>4.4951826885316015E-2</v>
      </c>
      <c r="J227" s="1">
        <f t="shared" si="40"/>
        <v>5.0436779319914483E-3</v>
      </c>
      <c r="K227" s="1">
        <f t="shared" si="41"/>
        <v>-0.10392961385635462</v>
      </c>
      <c r="L227" s="1">
        <f t="shared" si="42"/>
        <v>7.2215038331062218E-3</v>
      </c>
      <c r="M227" s="9">
        <f>2.302585*0.05*SUM($L$3:L227)</f>
        <v>1.2642535482649901</v>
      </c>
    </row>
    <row r="228" spans="2:13">
      <c r="B228" s="2">
        <f t="shared" si="43"/>
        <v>11.250000000000025</v>
      </c>
      <c r="C228" s="1">
        <f t="shared" si="33"/>
        <v>5.6234132519031689E-12</v>
      </c>
      <c r="D228" s="1">
        <f t="shared" si="34"/>
        <v>1.7782794100390247E-3</v>
      </c>
      <c r="E228" s="1">
        <f t="shared" si="35"/>
        <v>9.9009900990093417E-4</v>
      </c>
      <c r="F228" s="1">
        <f t="shared" si="36"/>
        <v>9.9009900990099084E-2</v>
      </c>
      <c r="G228" s="1">
        <f t="shared" si="37"/>
        <v>3.1436825553615115E-15</v>
      </c>
      <c r="H228" s="1">
        <f t="shared" si="38"/>
        <v>3.9576618555588576E-6</v>
      </c>
      <c r="I228" s="1">
        <f t="shared" si="39"/>
        <v>4.4405696378242425E-2</v>
      </c>
      <c r="J228" s="1">
        <f t="shared" si="40"/>
        <v>5.5903459598988757E-3</v>
      </c>
      <c r="K228" s="1">
        <f t="shared" si="41"/>
        <v>-0.10459628928251269</v>
      </c>
      <c r="L228" s="1">
        <f t="shared" si="42"/>
        <v>7.7277898972992042E-3</v>
      </c>
      <c r="M228" s="9">
        <f>2.302585*0.05*SUM($L$3:L228)</f>
        <v>1.2651432429200238</v>
      </c>
    </row>
    <row r="229" spans="2:13">
      <c r="B229" s="2">
        <f t="shared" si="43"/>
        <v>11.300000000000026</v>
      </c>
      <c r="C229" s="1">
        <f t="shared" si="33"/>
        <v>5.0118723362724279E-12</v>
      </c>
      <c r="D229" s="1">
        <f t="shared" si="34"/>
        <v>1.9952623149689969E-3</v>
      </c>
      <c r="E229" s="1">
        <f t="shared" si="35"/>
        <v>8.8337782498128237E-4</v>
      </c>
      <c r="F229" s="1">
        <f t="shared" si="36"/>
        <v>9.9116622175018723E-2</v>
      </c>
      <c r="G229" s="1">
        <f t="shared" si="37"/>
        <v>2.4635283169482647E-15</v>
      </c>
      <c r="H229" s="1">
        <f t="shared" si="38"/>
        <v>3.479826239930933E-6</v>
      </c>
      <c r="I229" s="1">
        <f t="shared" si="39"/>
        <v>4.3808416820774548E-2</v>
      </c>
      <c r="J229" s="1">
        <f t="shared" si="40"/>
        <v>6.1881033529830633E-3</v>
      </c>
      <c r="K229" s="1">
        <f t="shared" si="41"/>
        <v>-0.10530124569674507</v>
      </c>
      <c r="L229" s="1">
        <f t="shared" si="42"/>
        <v>8.2965137174567209E-3</v>
      </c>
      <c r="M229" s="9">
        <f>2.302585*0.05*SUM($L$3:L229)</f>
        <v>1.2660984143219294</v>
      </c>
    </row>
    <row r="230" spans="2:13">
      <c r="B230" s="2">
        <f t="shared" si="43"/>
        <v>11.350000000000026</v>
      </c>
      <c r="C230" s="1">
        <f t="shared" si="33"/>
        <v>4.4668359215093609E-12</v>
      </c>
      <c r="D230" s="1">
        <f t="shared" si="34"/>
        <v>2.2387211385684752E-3</v>
      </c>
      <c r="E230" s="1">
        <f t="shared" si="35"/>
        <v>7.8806838503298114E-4</v>
      </c>
      <c r="F230" s="1">
        <f t="shared" si="36"/>
        <v>9.9211931614967025E-2</v>
      </c>
      <c r="G230" s="1">
        <f t="shared" si="37"/>
        <v>1.9277531947666088E-15</v>
      </c>
      <c r="H230" s="1">
        <f t="shared" si="38"/>
        <v>3.0552829151309472E-6</v>
      </c>
      <c r="I230" s="1">
        <f t="shared" si="39"/>
        <v>4.3157018270671775E-2</v>
      </c>
      <c r="J230" s="1">
        <f t="shared" si="40"/>
        <v>6.8399264464111681E-3</v>
      </c>
      <c r="K230" s="1">
        <f t="shared" si="41"/>
        <v>-0.10604880277399237</v>
      </c>
      <c r="L230" s="1">
        <f t="shared" si="42"/>
        <v>8.9278114679110891E-3</v>
      </c>
      <c r="M230" s="9">
        <f>2.302585*0.05*SUM($L$3:L230)</f>
        <v>1.2671262665603713</v>
      </c>
    </row>
    <row r="231" spans="2:13">
      <c r="B231" s="2">
        <f t="shared" si="43"/>
        <v>11.400000000000027</v>
      </c>
      <c r="C231" s="1">
        <f t="shared" si="33"/>
        <v>3.9810717055347247E-12</v>
      </c>
      <c r="D231" s="1">
        <f t="shared" si="34"/>
        <v>2.5118864315097364E-3</v>
      </c>
      <c r="E231" s="1">
        <f t="shared" si="35"/>
        <v>7.0296914396388065E-4</v>
      </c>
      <c r="F231" s="1">
        <f t="shared" si="36"/>
        <v>9.9297030856036139E-2</v>
      </c>
      <c r="G231" s="1">
        <f t="shared" si="37"/>
        <v>1.5061384209867987E-15</v>
      </c>
      <c r="H231" s="1">
        <f t="shared" si="38"/>
        <v>2.6783349427095262E-6</v>
      </c>
      <c r="I231" s="1">
        <f t="shared" si="39"/>
        <v>4.2448748178313164E-2</v>
      </c>
      <c r="J231" s="1">
        <f t="shared" si="40"/>
        <v>7.5485734867426178E-3</v>
      </c>
      <c r="K231" s="1">
        <f t="shared" si="41"/>
        <v>-0.10684292600385194</v>
      </c>
      <c r="L231" s="1">
        <f t="shared" si="42"/>
        <v>9.6214852933814033E-3</v>
      </c>
      <c r="M231" s="9">
        <f>2.302585*0.05*SUM($L$3:L231)</f>
        <v>1.2682339809460845</v>
      </c>
    </row>
    <row r="232" spans="2:13">
      <c r="B232" s="2">
        <f t="shared" si="43"/>
        <v>11.450000000000028</v>
      </c>
      <c r="C232" s="1">
        <f t="shared" si="33"/>
        <v>3.5481338923355282E-12</v>
      </c>
      <c r="D232" s="1">
        <f t="shared" si="34"/>
        <v>2.8183829312646335E-3</v>
      </c>
      <c r="E232" s="1">
        <f t="shared" si="35"/>
        <v>6.2700123414334444E-4</v>
      </c>
      <c r="F232" s="1">
        <f t="shared" si="36"/>
        <v>9.937299876585666E-2</v>
      </c>
      <c r="G232" s="1">
        <f t="shared" si="37"/>
        <v>1.1747349648801452E-15</v>
      </c>
      <c r="H232" s="1">
        <f t="shared" si="38"/>
        <v>2.3439044055017945E-6</v>
      </c>
      <c r="I232" s="1">
        <f t="shared" si="39"/>
        <v>4.1681169434036269E-2</v>
      </c>
      <c r="J232" s="1">
        <f t="shared" si="40"/>
        <v>8.3164866615570553E-3</v>
      </c>
      <c r="K232" s="1">
        <f t="shared" si="41"/>
        <v>-0.10768714151945771</v>
      </c>
      <c r="L232" s="1">
        <f t="shared" si="42"/>
        <v>1.0376939441291283E-2</v>
      </c>
      <c r="M232" s="9">
        <f>2.302585*0.05*SUM($L$3:L232)</f>
        <v>1.2694286702012558</v>
      </c>
    </row>
    <row r="233" spans="2:13">
      <c r="B233" s="2">
        <f t="shared" si="43"/>
        <v>11.500000000000028</v>
      </c>
      <c r="C233" s="1">
        <f t="shared" si="33"/>
        <v>3.1622776601681722E-12</v>
      </c>
      <c r="D233" s="1">
        <f t="shared" si="34"/>
        <v>3.1622776601685863E-3</v>
      </c>
      <c r="E233" s="1">
        <f t="shared" si="35"/>
        <v>5.5919673088344142E-4</v>
      </c>
      <c r="F233" s="1">
        <f t="shared" si="36"/>
        <v>9.9440803269116557E-2</v>
      </c>
      <c r="G233" s="1">
        <f t="shared" si="37"/>
        <v>9.14568376557899E-16</v>
      </c>
      <c r="H233" s="1">
        <f t="shared" si="38"/>
        <v>2.0474635572664322E-6</v>
      </c>
      <c r="I233" s="1">
        <f t="shared" si="39"/>
        <v>4.0852268770861046E-2</v>
      </c>
      <c r="J233" s="1">
        <f t="shared" si="40"/>
        <v>9.1456837655807775E-3</v>
      </c>
      <c r="K233" s="1">
        <f t="shared" si="41"/>
        <v>-0.10858443956797596</v>
      </c>
      <c r="L233" s="1">
        <f t="shared" si="42"/>
        <v>1.1193139374465323E-2</v>
      </c>
      <c r="M233" s="9">
        <f>2.302585*0.05*SUM($L$3:L233)</f>
        <v>1.2707173279425836</v>
      </c>
    </row>
    <row r="234" spans="2:13">
      <c r="B234" s="2">
        <f t="shared" si="43"/>
        <v>11.550000000000029</v>
      </c>
      <c r="C234" s="1">
        <f t="shared" si="33"/>
        <v>2.8183829312642647E-12</v>
      </c>
      <c r="D234" s="1">
        <f t="shared" si="34"/>
        <v>3.5481338923359926E-3</v>
      </c>
      <c r="E234" s="1">
        <f t="shared" si="35"/>
        <v>4.9868787366876368E-4</v>
      </c>
      <c r="F234" s="1">
        <f t="shared" si="36"/>
        <v>9.9501312126331246E-2</v>
      </c>
      <c r="G234" s="1">
        <f t="shared" si="37"/>
        <v>7.1061064058962176E-16</v>
      </c>
      <c r="H234" s="1">
        <f t="shared" si="38"/>
        <v>1.7849732261835219E-6</v>
      </c>
      <c r="I234" s="1">
        <f t="shared" si="39"/>
        <v>3.9960572932358433E-2</v>
      </c>
      <c r="J234" s="1">
        <f t="shared" si="40"/>
        <v>1.003764209441468E-2</v>
      </c>
      <c r="K234" s="1">
        <f t="shared" si="41"/>
        <v>-0.10953716924469994</v>
      </c>
      <c r="L234" s="1">
        <f t="shared" si="42"/>
        <v>1.2068604744441658E-2</v>
      </c>
      <c r="M234" s="9">
        <f>2.302585*0.05*SUM($L$3:L234)</f>
        <v>1.2721067773553576</v>
      </c>
    </row>
    <row r="235" spans="2:13">
      <c r="B235" s="2">
        <f t="shared" si="43"/>
        <v>11.60000000000003</v>
      </c>
      <c r="C235" s="1">
        <f t="shared" si="33"/>
        <v>2.5118864315094074E-12</v>
      </c>
      <c r="D235" s="1">
        <f t="shared" si="34"/>
        <v>3.9810717055352458E-3</v>
      </c>
      <c r="E235" s="1">
        <f t="shared" si="35"/>
        <v>4.4469720271166524E-4</v>
      </c>
      <c r="F235" s="1">
        <f t="shared" si="36"/>
        <v>9.9555302797288345E-2</v>
      </c>
      <c r="G235" s="1">
        <f t="shared" si="37"/>
        <v>5.5096406607900635E-16</v>
      </c>
      <c r="H235" s="1">
        <f t="shared" si="38"/>
        <v>1.5528277195772395E-6</v>
      </c>
      <c r="I235" s="1">
        <f t="shared" si="39"/>
        <v>3.9005268792782974E-2</v>
      </c>
      <c r="J235" s="1">
        <f t="shared" si="40"/>
        <v>1.0993178379496905E-2</v>
      </c>
      <c r="K235" s="1">
        <f t="shared" si="41"/>
        <v>-0.11054692834655269</v>
      </c>
      <c r="L235" s="1">
        <f t="shared" si="42"/>
        <v>1.3001448016464126E-2</v>
      </c>
      <c r="M235" s="9">
        <f>2.302585*0.05*SUM($L$3:L235)</f>
        <v>1.2736036243144071</v>
      </c>
    </row>
    <row r="236" spans="2:13">
      <c r="B236" s="2">
        <f t="shared" si="43"/>
        <v>11.650000000000031</v>
      </c>
      <c r="C236" s="1">
        <f t="shared" si="33"/>
        <v>2.238721138568182E-12</v>
      </c>
      <c r="D236" s="1">
        <f t="shared" si="34"/>
        <v>4.4668359215099453E-3</v>
      </c>
      <c r="E236" s="1">
        <f t="shared" si="35"/>
        <v>3.9652856191519232E-4</v>
      </c>
      <c r="F236" s="1">
        <f t="shared" si="36"/>
        <v>9.9603471438084817E-2</v>
      </c>
      <c r="G236" s="1">
        <f t="shared" si="37"/>
        <v>4.2621354677941449E-16</v>
      </c>
      <c r="H236" s="1">
        <f t="shared" si="38"/>
        <v>1.3478055774417682E-6</v>
      </c>
      <c r="I236" s="1">
        <f t="shared" si="39"/>
        <v>3.7986322341251752E-2</v>
      </c>
      <c r="J236" s="1">
        <f t="shared" si="40"/>
        <v>1.201232985317038E-2</v>
      </c>
      <c r="K236" s="1">
        <f t="shared" si="41"/>
        <v>-0.11161445348343817</v>
      </c>
      <c r="L236" s="1">
        <f t="shared" si="42"/>
        <v>1.398947058224486E-2</v>
      </c>
      <c r="M236" s="9">
        <f>2.302585*0.05*SUM($L$3:L236)</f>
        <v>1.2752142215704381</v>
      </c>
    </row>
    <row r="237" spans="2:13">
      <c r="B237" s="2">
        <f t="shared" si="43"/>
        <v>11.700000000000031</v>
      </c>
      <c r="C237" s="1">
        <f t="shared" si="33"/>
        <v>1.9952623149687361E-12</v>
      </c>
      <c r="D237" s="1">
        <f t="shared" si="34"/>
        <v>5.0118723362730828E-3</v>
      </c>
      <c r="E237" s="1">
        <f t="shared" si="35"/>
        <v>3.5355891486478085E-4</v>
      </c>
      <c r="F237" s="1">
        <f t="shared" si="36"/>
        <v>9.9646441085135221E-2</v>
      </c>
      <c r="G237" s="1">
        <f t="shared" si="37"/>
        <v>3.289125066826834E-16</v>
      </c>
      <c r="H237" s="1">
        <f t="shared" si="38"/>
        <v>1.1670256125740236E-6</v>
      </c>
      <c r="I237" s="1">
        <f t="shared" si="39"/>
        <v>3.6904590234874156E-2</v>
      </c>
      <c r="J237" s="1">
        <f t="shared" si="40"/>
        <v>1.3094242739512946E-2</v>
      </c>
      <c r="K237" s="1">
        <f t="shared" si="41"/>
        <v>-0.11273951679703968</v>
      </c>
      <c r="L237" s="1">
        <f t="shared" si="42"/>
        <v>1.5030327043090893E-2</v>
      </c>
      <c r="M237" s="9">
        <f>2.302585*0.05*SUM($L$3:L237)</f>
        <v>1.2769446518501639</v>
      </c>
    </row>
    <row r="238" spans="2:13">
      <c r="B238" s="2">
        <f t="shared" si="43"/>
        <v>11.750000000000032</v>
      </c>
      <c r="C238" s="1">
        <f t="shared" si="33"/>
        <v>1.7782794100387918E-12</v>
      </c>
      <c r="D238" s="1">
        <f t="shared" si="34"/>
        <v>5.6234132519039047E-3</v>
      </c>
      <c r="E238" s="1">
        <f t="shared" si="35"/>
        <v>3.1523091832599804E-4</v>
      </c>
      <c r="F238" s="1">
        <f t="shared" si="36"/>
        <v>9.9684769081674007E-2</v>
      </c>
      <c r="G238" s="1">
        <f t="shared" si="37"/>
        <v>2.531749812937567E-16</v>
      </c>
      <c r="H238" s="1">
        <f t="shared" si="38"/>
        <v>1.0079077545779953E-6</v>
      </c>
      <c r="I238" s="1">
        <f t="shared" si="39"/>
        <v>3.5761916643664737E-2</v>
      </c>
      <c r="J238" s="1">
        <f t="shared" si="40"/>
        <v>1.4237075448580432E-2</v>
      </c>
      <c r="K238" s="1">
        <f t="shared" si="41"/>
        <v>-0.11392083662072108</v>
      </c>
      <c r="L238" s="1">
        <f t="shared" si="42"/>
        <v>1.6121765727530341E-2</v>
      </c>
      <c r="M238" s="9">
        <f>2.302585*0.05*SUM($L$3:L238)</f>
        <v>1.2788007386470504</v>
      </c>
    </row>
    <row r="239" spans="2:13">
      <c r="B239" s="2">
        <f t="shared" si="43"/>
        <v>11.800000000000033</v>
      </c>
      <c r="C239" s="1">
        <f t="shared" si="33"/>
        <v>1.5848931924609943E-12</v>
      </c>
      <c r="D239" s="1">
        <f t="shared" si="34"/>
        <v>6.3095734448024073E-3</v>
      </c>
      <c r="E239" s="1">
        <f t="shared" si="35"/>
        <v>2.8104619732099799E-4</v>
      </c>
      <c r="F239" s="1">
        <f t="shared" si="36"/>
        <v>9.971895380267902E-2</v>
      </c>
      <c r="G239" s="1">
        <f t="shared" si="37"/>
        <v>1.9435195243816803E-16</v>
      </c>
      <c r="H239" s="1">
        <f t="shared" si="38"/>
        <v>8.6813828256640601E-7</v>
      </c>
      <c r="I239" s="1">
        <f t="shared" si="39"/>
        <v>3.4561207532171012E-2</v>
      </c>
      <c r="J239" s="1">
        <f t="shared" si="40"/>
        <v>1.5437924329546222E-2</v>
      </c>
      <c r="K239" s="1">
        <f t="shared" si="41"/>
        <v>-0.11515600999235737</v>
      </c>
      <c r="L239" s="1">
        <f t="shared" si="42"/>
        <v>1.7261949305360187E-2</v>
      </c>
      <c r="M239" s="9">
        <f>2.302585*0.05*SUM($L$3:L239)</f>
        <v>1.2807880939241145</v>
      </c>
    </row>
    <row r="240" spans="2:13">
      <c r="B240" s="2">
        <f t="shared" si="43"/>
        <v>11.850000000000033</v>
      </c>
      <c r="C240" s="1">
        <f t="shared" si="33"/>
        <v>1.4125375446226456E-12</v>
      </c>
      <c r="D240" s="1">
        <f t="shared" si="34"/>
        <v>7.0794578438419242E-3</v>
      </c>
      <c r="E240" s="1">
        <f t="shared" si="35"/>
        <v>2.5055926672855431E-4</v>
      </c>
      <c r="F240" s="1">
        <f t="shared" si="36"/>
        <v>9.9749440733271452E-2</v>
      </c>
      <c r="G240" s="1">
        <f t="shared" si="37"/>
        <v>1.487745568474774E-16</v>
      </c>
      <c r="H240" s="1">
        <f t="shared" si="38"/>
        <v>7.4563908580516306E-7</v>
      </c>
      <c r="I240" s="1">
        <f t="shared" si="39"/>
        <v>3.330647452956359E-2</v>
      </c>
      <c r="J240" s="1">
        <f t="shared" si="40"/>
        <v>1.6692779831350455E-2</v>
      </c>
      <c r="K240" s="1">
        <f t="shared" si="41"/>
        <v>-0.11644147492412327</v>
      </c>
      <c r="L240" s="1">
        <f t="shared" si="42"/>
        <v>1.844985368646335E-2</v>
      </c>
      <c r="M240" s="9">
        <f>2.302585*0.05*SUM($L$3:L240)</f>
        <v>1.2829122117416469</v>
      </c>
    </row>
    <row r="241" spans="1:13">
      <c r="B241" s="2">
        <f t="shared" si="43"/>
        <v>11.900000000000034</v>
      </c>
      <c r="C241" s="1">
        <f t="shared" si="33"/>
        <v>1.2589254117940683E-12</v>
      </c>
      <c r="D241" s="1">
        <f t="shared" si="34"/>
        <v>7.9432823472434383E-3</v>
      </c>
      <c r="E241" s="1">
        <f t="shared" si="35"/>
        <v>2.2337204613536791E-4</v>
      </c>
      <c r="F241" s="1">
        <f t="shared" si="36"/>
        <v>9.9776627953864633E-2</v>
      </c>
      <c r="G241" s="1">
        <f t="shared" si="37"/>
        <v>1.1355036580593738E-16</v>
      </c>
      <c r="H241" s="1">
        <f t="shared" si="38"/>
        <v>6.3854063183164756E-7</v>
      </c>
      <c r="I241" s="1">
        <f t="shared" si="39"/>
        <v>3.20028412826339E-2</v>
      </c>
      <c r="J241" s="1">
        <f t="shared" si="40"/>
        <v>1.7996520176734154E-2</v>
      </c>
      <c r="K241" s="1">
        <f t="shared" si="41"/>
        <v>-0.11777250958870779</v>
      </c>
      <c r="L241" s="1">
        <f t="shared" si="42"/>
        <v>1.9685736655193034E-2</v>
      </c>
      <c r="M241" s="9">
        <f>2.302585*0.05*SUM($L$3:L241)</f>
        <v>1.2851786158384566</v>
      </c>
    </row>
    <row r="242" spans="1:13">
      <c r="B242" s="2">
        <f t="shared" si="43"/>
        <v>11.950000000000035</v>
      </c>
      <c r="C242" s="1">
        <f t="shared" si="33"/>
        <v>1.1220184543018736E-12</v>
      </c>
      <c r="D242" s="1">
        <f t="shared" si="34"/>
        <v>8.9125093813381684E-3</v>
      </c>
      <c r="E242" s="1">
        <f t="shared" si="35"/>
        <v>1.9912891707281606E-4</v>
      </c>
      <c r="F242" s="1">
        <f t="shared" si="36"/>
        <v>9.9800871082927192E-2</v>
      </c>
      <c r="G242" s="1">
        <f t="shared" si="37"/>
        <v>8.6401775359199663E-17</v>
      </c>
      <c r="H242" s="1">
        <f t="shared" si="38"/>
        <v>5.4515834739019195E-7</v>
      </c>
      <c r="I242" s="1">
        <f t="shared" si="39"/>
        <v>3.0656506751000564E-2</v>
      </c>
      <c r="J242" s="1">
        <f t="shared" si="40"/>
        <v>1.9342948090651967E-2</v>
      </c>
      <c r="K242" s="1">
        <f t="shared" si="41"/>
        <v>-0.11914327401410958</v>
      </c>
      <c r="L242" s="1">
        <f t="shared" si="42"/>
        <v>2.097166060961933E-2</v>
      </c>
      <c r="M242" s="9">
        <f>2.302585*0.05*SUM($L$3:L242)</f>
        <v>1.2875930673956968</v>
      </c>
    </row>
    <row r="243" spans="1:13">
      <c r="B243" s="2">
        <f t="shared" si="43"/>
        <v>12.000000000000036</v>
      </c>
      <c r="C243" s="1">
        <f t="shared" si="33"/>
        <v>9.9999999999991819E-13</v>
      </c>
      <c r="D243" s="1">
        <f t="shared" si="34"/>
        <v>1.0000000000000817E-2</v>
      </c>
      <c r="E243" s="1">
        <f t="shared" si="35"/>
        <v>1.7751227458096127E-4</v>
      </c>
      <c r="F243" s="1">
        <f t="shared" si="36"/>
        <v>9.9822487725419046E-2</v>
      </c>
      <c r="G243" s="1">
        <f t="shared" si="37"/>
        <v>6.5537805267362675E-17</v>
      </c>
      <c r="H243" s="1">
        <f t="shared" si="38"/>
        <v>4.6397212956821759E-7</v>
      </c>
      <c r="I243" s="1">
        <f t="shared" si="39"/>
        <v>2.9274662278520654E-2</v>
      </c>
      <c r="J243" s="1">
        <f t="shared" si="40"/>
        <v>2.0724873749349716E-2</v>
      </c>
      <c r="K243" s="1">
        <f t="shared" si="41"/>
        <v>-0.12054689750163906</v>
      </c>
      <c r="L243" s="1">
        <f t="shared" si="42"/>
        <v>2.2312047330165688E-2</v>
      </c>
      <c r="M243" s="9">
        <f>2.302585*0.05*SUM($L$3:L243)</f>
        <v>1.2901618366707832</v>
      </c>
    </row>
    <row r="244" spans="1:13">
      <c r="B244" s="2">
        <f t="shared" si="43"/>
        <v>12.050000000000036</v>
      </c>
      <c r="C244" s="1">
        <f t="shared" si="33"/>
        <v>8.9125093813367114E-13</v>
      </c>
      <c r="D244" s="1">
        <f t="shared" si="34"/>
        <v>1.1220184543020571E-2</v>
      </c>
      <c r="E244" s="1">
        <f t="shared" si="35"/>
        <v>1.5823852808015884E-4</v>
      </c>
      <c r="F244" s="1">
        <f t="shared" si="36"/>
        <v>9.9841761471919865E-2</v>
      </c>
      <c r="G244" s="1">
        <f t="shared" si="37"/>
        <v>4.9552400076530673E-17</v>
      </c>
      <c r="H244" s="1">
        <f t="shared" si="38"/>
        <v>3.936087047914525E-7</v>
      </c>
      <c r="I244" s="1">
        <f t="shared" si="39"/>
        <v>2.7865362325403261E-2</v>
      </c>
      <c r="J244" s="1">
        <f t="shared" si="40"/>
        <v>2.21342440658919E-2</v>
      </c>
      <c r="K244" s="1">
        <f t="shared" si="41"/>
        <v>-0.1219756119282156</v>
      </c>
      <c r="L244" s="1">
        <f t="shared" si="42"/>
        <v>2.3714238003274407E-2</v>
      </c>
      <c r="M244" s="9">
        <f>2.302585*0.05*SUM($L$3:L244)</f>
        <v>1.2928920391064216</v>
      </c>
    </row>
    <row r="245" spans="1:13">
      <c r="B245" s="2">
        <f t="shared" si="43"/>
        <v>12.100000000000037</v>
      </c>
      <c r="C245" s="1">
        <f t="shared" si="33"/>
        <v>7.943282347242139E-13</v>
      </c>
      <c r="D245" s="1">
        <f t="shared" si="34"/>
        <v>1.2589254117942743E-2</v>
      </c>
      <c r="E245" s="1">
        <f t="shared" si="35"/>
        <v>1.4105450967151405E-4</v>
      </c>
      <c r="F245" s="1">
        <f t="shared" si="36"/>
        <v>9.9858945490328491E-2</v>
      </c>
      <c r="G245" s="1">
        <f t="shared" si="37"/>
        <v>3.7343752580408422E-17</v>
      </c>
      <c r="H245" s="1">
        <f t="shared" si="38"/>
        <v>3.328265452072632E-7</v>
      </c>
      <c r="I245" s="1">
        <f t="shared" si="39"/>
        <v>2.6437352212388906E-2</v>
      </c>
      <c r="J245" s="1">
        <f t="shared" si="40"/>
        <v>2.3562314961065853E-2</v>
      </c>
      <c r="K245" s="1">
        <f t="shared" si="41"/>
        <v>-0.12342092762405474</v>
      </c>
      <c r="L245" s="1">
        <f t="shared" si="42"/>
        <v>2.5189029809287146E-2</v>
      </c>
      <c r="M245" s="9">
        <f>2.302585*0.05*SUM($L$3:L245)</f>
        <v>1.2957920332165924</v>
      </c>
    </row>
    <row r="246" spans="1:13">
      <c r="A246" s="32" t="s">
        <v>45</v>
      </c>
      <c r="B246" s="13">
        <f t="shared" si="43"/>
        <v>12.150000000000038</v>
      </c>
      <c r="C246" s="14">
        <f t="shared" si="33"/>
        <v>7.0794578438407649E-13</v>
      </c>
      <c r="D246" s="14">
        <f t="shared" si="34"/>
        <v>1.4125375446228768E-2</v>
      </c>
      <c r="E246" s="14">
        <f t="shared" si="35"/>
        <v>1.257342511355184E-4</v>
      </c>
      <c r="F246" s="14">
        <f t="shared" si="36"/>
        <v>9.9874265748864488E-2</v>
      </c>
      <c r="G246" s="14">
        <f t="shared" si="37"/>
        <v>2.8050303992749364E-17</v>
      </c>
      <c r="H246" s="14">
        <f t="shared" si="38"/>
        <v>2.8050303992751798E-7</v>
      </c>
      <c r="I246" s="14">
        <f t="shared" si="39"/>
        <v>2.4999859748478948E-2</v>
      </c>
      <c r="J246" s="14">
        <f t="shared" si="40"/>
        <v>2.4999859748481099E-2</v>
      </c>
      <c r="K246" s="14">
        <f t="shared" si="41"/>
        <v>-0.12487384499359766</v>
      </c>
      <c r="L246" s="14">
        <f t="shared" si="42"/>
        <v>2.6751161981185826E-2</v>
      </c>
      <c r="M246" s="15">
        <f>2.302585*0.05*SUM($L$3:L246)</f>
        <v>1.298871874432115</v>
      </c>
    </row>
    <row r="247" spans="1:13">
      <c r="B247" s="2">
        <f t="shared" si="43"/>
        <v>12.200000000000038</v>
      </c>
      <c r="C247" s="1">
        <f t="shared" si="33"/>
        <v>6.3095734448013749E-13</v>
      </c>
      <c r="D247" s="1">
        <f t="shared" si="34"/>
        <v>1.5848931924612536E-2</v>
      </c>
      <c r="E247" s="1">
        <f t="shared" si="35"/>
        <v>1.120760939844498E-4</v>
      </c>
      <c r="F247" s="1">
        <f t="shared" si="36"/>
        <v>9.9887923906015558E-2</v>
      </c>
      <c r="G247" s="1">
        <f t="shared" si="37"/>
        <v>2.0999976139026882E-17</v>
      </c>
      <c r="H247" s="1">
        <f t="shared" si="38"/>
        <v>2.3562360767891141E-7</v>
      </c>
      <c r="I247" s="1">
        <f t="shared" si="39"/>
        <v>2.3562360767893215E-2</v>
      </c>
      <c r="J247" s="1">
        <f t="shared" si="40"/>
        <v>2.6437403608499083E-2</v>
      </c>
      <c r="K247" s="1">
        <f t="shared" si="41"/>
        <v>-0.12632509189027596</v>
      </c>
      <c r="L247" s="1">
        <f t="shared" si="42"/>
        <v>2.8419729572628095E-2</v>
      </c>
      <c r="M247" s="9">
        <f>2.302585*0.05*SUM($L$3:L247)</f>
        <v>1.3021438165830146</v>
      </c>
    </row>
    <row r="248" spans="1:13">
      <c r="B248" s="2">
        <f t="shared" si="43"/>
        <v>12.250000000000039</v>
      </c>
      <c r="C248" s="1">
        <f t="shared" si="33"/>
        <v>5.6234132519029846E-13</v>
      </c>
      <c r="D248" s="1">
        <f t="shared" si="34"/>
        <v>1.7782794100390829E-2</v>
      </c>
      <c r="E248" s="1">
        <f t="shared" si="35"/>
        <v>9.9900099900090901E-5</v>
      </c>
      <c r="F248" s="1">
        <f t="shared" si="36"/>
        <v>9.9900099900099903E-2</v>
      </c>
      <c r="G248" s="1">
        <f t="shared" si="37"/>
        <v>1.5669906308636082E-17</v>
      </c>
      <c r="H248" s="1">
        <f t="shared" si="38"/>
        <v>1.9727243252377481E-7</v>
      </c>
      <c r="I248" s="1">
        <f t="shared" si="39"/>
        <v>2.2134330981673396E-2</v>
      </c>
      <c r="J248" s="1">
        <f t="shared" si="40"/>
        <v>2.7865471745894061E-2</v>
      </c>
      <c r="K248" s="1">
        <f t="shared" si="41"/>
        <v>-0.12776537437299906</v>
      </c>
      <c r="L248" s="1">
        <f t="shared" si="42"/>
        <v>3.0218511832860225E-2</v>
      </c>
      <c r="M248" s="9">
        <f>2.302585*0.05*SUM($L$3:L248)</f>
        <v>1.3056228511864478</v>
      </c>
    </row>
    <row r="249" spans="1:13">
      <c r="B249" s="2">
        <f t="shared" si="43"/>
        <v>12.30000000000004</v>
      </c>
      <c r="C249" s="1">
        <f t="shared" si="33"/>
        <v>5.0118723362722633E-13</v>
      </c>
      <c r="D249" s="1">
        <f t="shared" si="34"/>
        <v>1.9952623149690627E-2</v>
      </c>
      <c r="E249" s="1">
        <f t="shared" si="35"/>
        <v>8.9045731721432861E-5</v>
      </c>
      <c r="F249" s="1">
        <f t="shared" si="36"/>
        <v>9.9910954268278576E-2</v>
      </c>
      <c r="G249" s="1">
        <f t="shared" si="37"/>
        <v>1.1654522743911388E-17</v>
      </c>
      <c r="H249" s="1">
        <f t="shared" si="38"/>
        <v>1.6462450940436151E-7</v>
      </c>
      <c r="I249" s="1">
        <f t="shared" si="39"/>
        <v>2.0724997829331744E-2</v>
      </c>
      <c r="J249" s="1">
        <f t="shared" si="40"/>
        <v>2.9274837546158838E-2</v>
      </c>
      <c r="K249" s="1">
        <f t="shared" si="41"/>
        <v>-0.12918562718942678</v>
      </c>
      <c r="L249" s="1">
        <f t="shared" si="42"/>
        <v>3.2176213058241927E-2</v>
      </c>
      <c r="M249" s="9">
        <f>2.302585*0.05*SUM($L$3:L249)</f>
        <v>1.3093272744636835</v>
      </c>
    </row>
    <row r="250" spans="1:13">
      <c r="B250" s="2">
        <f t="shared" si="43"/>
        <v>12.350000000000041</v>
      </c>
      <c r="C250" s="1">
        <f t="shared" si="33"/>
        <v>4.4668359215092147E-13</v>
      </c>
      <c r="D250" s="1">
        <f t="shared" si="34"/>
        <v>2.2387211385685484E-2</v>
      </c>
      <c r="E250" s="1">
        <f t="shared" si="35"/>
        <v>7.9369777816916973E-5</v>
      </c>
      <c r="F250" s="1">
        <f t="shared" si="36"/>
        <v>9.9920630222183088E-2</v>
      </c>
      <c r="G250" s="1">
        <f t="shared" si="37"/>
        <v>8.6402480784925839E-18</v>
      </c>
      <c r="H250" s="1">
        <f t="shared" si="38"/>
        <v>1.3693870360779393E-7</v>
      </c>
      <c r="I250" s="1">
        <f t="shared" si="39"/>
        <v>1.934310601579943E-2</v>
      </c>
      <c r="J250" s="1">
        <f t="shared" si="40"/>
        <v>3.065675704549696E-2</v>
      </c>
      <c r="K250" s="1">
        <f t="shared" si="41"/>
        <v>-0.13057725032852974</v>
      </c>
      <c r="L250" s="1">
        <f t="shared" si="42"/>
        <v>3.432662562047975E-2</v>
      </c>
      <c r="M250" s="9">
        <f>2.302585*0.05*SUM($L$3:L250)</f>
        <v>1.3132792731264002</v>
      </c>
    </row>
    <row r="251" spans="1:13">
      <c r="B251" s="2">
        <f t="shared" si="43"/>
        <v>12.400000000000041</v>
      </c>
      <c r="C251" s="1">
        <f t="shared" si="33"/>
        <v>3.9810717055345946E-13</v>
      </c>
      <c r="D251" s="1">
        <f t="shared" si="34"/>
        <v>2.5118864315098185E-2</v>
      </c>
      <c r="E251" s="1">
        <f t="shared" si="35"/>
        <v>7.0744495171282191E-5</v>
      </c>
      <c r="F251" s="1">
        <f t="shared" si="36"/>
        <v>9.9929255504828729E-2</v>
      </c>
      <c r="G251" s="1">
        <f t="shared" si="37"/>
        <v>6.3854733645427775E-18</v>
      </c>
      <c r="H251" s="1">
        <f t="shared" si="38"/>
        <v>1.1355155807519466E-7</v>
      </c>
      <c r="I251" s="1">
        <f t="shared" si="39"/>
        <v>1.7996709138674582E-2</v>
      </c>
      <c r="J251" s="1">
        <f t="shared" si="40"/>
        <v>3.2003177309767337E-2</v>
      </c>
      <c r="K251" s="1">
        <f t="shared" si="41"/>
        <v>-0.13193231926263985</v>
      </c>
      <c r="L251" s="1">
        <f t="shared" si="42"/>
        <v>3.6708735944971926E-2</v>
      </c>
      <c r="M251" s="9">
        <f>2.302585*0.05*SUM($L$3:L251)</f>
        <v>1.3175055223641927</v>
      </c>
    </row>
    <row r="252" spans="1:13">
      <c r="B252" s="2">
        <f t="shared" si="43"/>
        <v>12.450000000000042</v>
      </c>
      <c r="C252" s="1">
        <f t="shared" si="33"/>
        <v>3.5481338923354122E-13</v>
      </c>
      <c r="D252" s="1">
        <f t="shared" si="34"/>
        <v>2.8183829312647259E-2</v>
      </c>
      <c r="E252" s="1">
        <f t="shared" si="35"/>
        <v>6.3055948833983278E-5</v>
      </c>
      <c r="F252" s="1">
        <f t="shared" si="36"/>
        <v>9.993694405116603E-2</v>
      </c>
      <c r="G252" s="1">
        <f t="shared" si="37"/>
        <v>4.7047259030623766E-18</v>
      </c>
      <c r="H252" s="1">
        <f t="shared" si="38"/>
        <v>9.3871622966391973E-8</v>
      </c>
      <c r="I252" s="1">
        <f t="shared" si="39"/>
        <v>1.6692997430808775E-2</v>
      </c>
      <c r="J252" s="1">
        <f t="shared" si="40"/>
        <v>3.3306908697568263E-2</v>
      </c>
      <c r="K252" s="1">
        <f t="shared" si="41"/>
        <v>-0.13324375887675652</v>
      </c>
      <c r="L252" s="1">
        <f t="shared" si="42"/>
        <v>3.936680307553115E-2</v>
      </c>
      <c r="M252" s="9">
        <f>2.302585*0.05*SUM($L$3:L252)</f>
        <v>1.3220377928771763</v>
      </c>
    </row>
    <row r="253" spans="1:13">
      <c r="B253" s="2">
        <f t="shared" si="43"/>
        <v>12.500000000000043</v>
      </c>
      <c r="C253" s="1">
        <f t="shared" si="33"/>
        <v>3.1622776601680687E-13</v>
      </c>
      <c r="D253" s="1">
        <f t="shared" si="34"/>
        <v>3.16227766016869E-2</v>
      </c>
      <c r="E253" s="1">
        <f t="shared" si="35"/>
        <v>5.6202527515227431E-5</v>
      </c>
      <c r="F253" s="1">
        <f t="shared" si="36"/>
        <v>9.9943797472484774E-2</v>
      </c>
      <c r="G253" s="1">
        <f t="shared" si="37"/>
        <v>3.4561754136933416E-18</v>
      </c>
      <c r="H253" s="1">
        <f t="shared" si="38"/>
        <v>7.7374129572362218E-8</v>
      </c>
      <c r="I253" s="1">
        <f t="shared" si="39"/>
        <v>1.5438168488926859E-2</v>
      </c>
      <c r="J253" s="1">
        <f t="shared" si="40"/>
        <v>3.4561754136943568E-2</v>
      </c>
      <c r="K253" s="1">
        <f t="shared" si="41"/>
        <v>-0.13450547423498255</v>
      </c>
      <c r="L253" s="1">
        <f t="shared" si="42"/>
        <v>4.2350445102636088E-2</v>
      </c>
      <c r="M253" s="9">
        <f>2.302585*0.05*SUM($L$3:L253)</f>
        <v>1.3269135678590089</v>
      </c>
    </row>
    <row r="254" spans="1:13">
      <c r="B254" s="2">
        <f t="shared" si="43"/>
        <v>12.550000000000043</v>
      </c>
      <c r="C254" s="1">
        <f t="shared" si="33"/>
        <v>2.8183829312641726E-13</v>
      </c>
      <c r="D254" s="1">
        <f t="shared" si="34"/>
        <v>3.5481338923361083E-2</v>
      </c>
      <c r="E254" s="1">
        <f t="shared" si="35"/>
        <v>5.0093617081354842E-5</v>
      </c>
      <c r="F254" s="1">
        <f t="shared" si="36"/>
        <v>9.994990638291866E-2</v>
      </c>
      <c r="G254" s="1">
        <f t="shared" si="37"/>
        <v>2.5317976291293869E-18</v>
      </c>
      <c r="H254" s="1">
        <f t="shared" si="38"/>
        <v>6.3595881119388646E-8</v>
      </c>
      <c r="I254" s="1">
        <f t="shared" si="39"/>
        <v>1.4237344338786871E-2</v>
      </c>
      <c r="J254" s="1">
        <f t="shared" si="40"/>
        <v>3.5762592065332013E-2</v>
      </c>
      <c r="K254" s="1">
        <f t="shared" si="41"/>
        <v>-0.1357124348520877</v>
      </c>
      <c r="L254" s="1">
        <f t="shared" si="42"/>
        <v>4.5714770748568917E-2</v>
      </c>
      <c r="M254" s="9">
        <f>2.302585*0.05*SUM($L$3:L254)</f>
        <v>1.3321766751292137</v>
      </c>
    </row>
    <row r="255" spans="1:13">
      <c r="B255" s="2">
        <f t="shared" si="43"/>
        <v>12.600000000000044</v>
      </c>
      <c r="C255" s="1">
        <f t="shared" si="33"/>
        <v>2.5118864315093255E-13</v>
      </c>
      <c r="D255" s="1">
        <f t="shared" si="34"/>
        <v>3.9810717055353759E-2</v>
      </c>
      <c r="E255" s="1">
        <f t="shared" si="35"/>
        <v>4.4648415500472187E-5</v>
      </c>
      <c r="F255" s="1">
        <f t="shared" si="36"/>
        <v>9.995535158449953E-2</v>
      </c>
      <c r="G255" s="1">
        <f t="shared" si="37"/>
        <v>1.8496521922108555E-18</v>
      </c>
      <c r="H255" s="1">
        <f t="shared" si="38"/>
        <v>5.2130281673034828E-8</v>
      </c>
      <c r="I255" s="1">
        <f t="shared" si="39"/>
        <v>1.3094534720528196E-2</v>
      </c>
      <c r="J255" s="1">
        <f t="shared" si="40"/>
        <v>3.690541314919013E-2</v>
      </c>
      <c r="K255" s="1">
        <f t="shared" si="41"/>
        <v>-0.1368607126031568</v>
      </c>
      <c r="L255" s="1">
        <f t="shared" si="42"/>
        <v>4.9520592020505717E-2</v>
      </c>
      <c r="M255" s="9">
        <f>2.302585*0.05*SUM($L$3:L255)</f>
        <v>1.3378779437480905</v>
      </c>
    </row>
    <row r="256" spans="1:13">
      <c r="B256" s="2">
        <f t="shared" si="43"/>
        <v>12.650000000000045</v>
      </c>
      <c r="C256" s="1">
        <f t="shared" si="33"/>
        <v>2.2387211385681089E-13</v>
      </c>
      <c r="D256" s="1">
        <f t="shared" si="34"/>
        <v>4.4668359215100914E-2</v>
      </c>
      <c r="E256" s="1">
        <f t="shared" si="35"/>
        <v>3.9794874430483567E-5</v>
      </c>
      <c r="F256" s="1">
        <f t="shared" si="36"/>
        <v>9.9960205125569523E-2</v>
      </c>
      <c r="G256" s="1">
        <f t="shared" si="37"/>
        <v>1.3478407610514363E-18</v>
      </c>
      <c r="H256" s="1">
        <f t="shared" si="38"/>
        <v>4.2622467281377439E-8</v>
      </c>
      <c r="I256" s="1">
        <f t="shared" si="39"/>
        <v>1.2012643427422415E-2</v>
      </c>
      <c r="J256" s="1">
        <f t="shared" si="40"/>
        <v>3.7987313950110305E-2</v>
      </c>
      <c r="K256" s="1">
        <f t="shared" si="41"/>
        <v>-0.13794747645298866</v>
      </c>
      <c r="L256" s="1">
        <f t="shared" si="42"/>
        <v>5.3834749800653191E-2</v>
      </c>
      <c r="M256" s="9">
        <f>2.302585*0.05*SUM($L$3:L256)</f>
        <v>1.3440758981165775</v>
      </c>
    </row>
    <row r="257" spans="2:13">
      <c r="B257" s="2">
        <f t="shared" si="43"/>
        <v>12.700000000000045</v>
      </c>
      <c r="C257" s="1">
        <f t="shared" si="33"/>
        <v>1.9952623149686707E-13</v>
      </c>
      <c r="D257" s="1">
        <f t="shared" si="34"/>
        <v>5.0118723362732473E-2</v>
      </c>
      <c r="E257" s="1">
        <f t="shared" si="35"/>
        <v>3.5468754134487483E-5</v>
      </c>
      <c r="F257" s="1">
        <f t="shared" si="36"/>
        <v>9.9964531245865518E-2</v>
      </c>
      <c r="G257" s="1">
        <f t="shared" si="37"/>
        <v>9.7979780229956376E-19</v>
      </c>
      <c r="H257" s="1">
        <f t="shared" si="38"/>
        <v>3.4764537899755337E-8</v>
      </c>
      <c r="I257" s="1">
        <f t="shared" si="39"/>
        <v>1.0993512156648471E-2</v>
      </c>
      <c r="J257" s="1">
        <f t="shared" si="40"/>
        <v>3.9006453078813633E-2</v>
      </c>
      <c r="K257" s="1">
        <f t="shared" si="41"/>
        <v>-0.13897094955994171</v>
      </c>
      <c r="L257" s="1">
        <f t="shared" si="42"/>
        <v>5.8730578586429591E-2</v>
      </c>
      <c r="M257" s="9">
        <f>2.302585*0.05*SUM($L$3:L257)</f>
        <v>1.3508375055812991</v>
      </c>
    </row>
    <row r="258" spans="2:13">
      <c r="B258" s="2">
        <f t="shared" si="43"/>
        <v>12.750000000000046</v>
      </c>
      <c r="C258" s="1">
        <f t="shared" si="33"/>
        <v>1.7782794100387337E-13</v>
      </c>
      <c r="D258" s="1">
        <f t="shared" si="34"/>
        <v>5.6234132519040886E-2</v>
      </c>
      <c r="E258" s="1">
        <f t="shared" si="35"/>
        <v>3.1612779762958408E-5</v>
      </c>
      <c r="F258" s="1">
        <f t="shared" si="36"/>
        <v>9.9968387220237043E-2</v>
      </c>
      <c r="G258" s="1">
        <f t="shared" si="37"/>
        <v>7.1063560782371863E-19</v>
      </c>
      <c r="H258" s="1">
        <f t="shared" si="38"/>
        <v>2.8290913112529542E-8</v>
      </c>
      <c r="I258" s="1">
        <f t="shared" si="39"/>
        <v>1.0037994765970273E-2</v>
      </c>
      <c r="J258" s="1">
        <f t="shared" si="40"/>
        <v>3.9961976943116623E-2</v>
      </c>
      <c r="K258" s="1">
        <f t="shared" si="41"/>
        <v>-0.13993033587226275</v>
      </c>
      <c r="L258" s="1">
        <f t="shared" si="42"/>
        <v>6.4288530443421185E-2</v>
      </c>
      <c r="M258" s="9">
        <f>2.302585*0.05*SUM($L$3:L258)</f>
        <v>1.3582389958748524</v>
      </c>
    </row>
    <row r="259" spans="2:13">
      <c r="B259" s="2">
        <f t="shared" si="43"/>
        <v>12.800000000000047</v>
      </c>
      <c r="C259" s="1">
        <f t="shared" ref="C259:C283" si="44">Acid_H(B259)</f>
        <v>1.5848931924609423E-13</v>
      </c>
      <c r="D259" s="1">
        <f t="shared" ref="D259:D283" si="45">Base_OH(C259,14)</f>
        <v>6.3095734448026145E-2</v>
      </c>
      <c r="E259" s="1">
        <f t="shared" ref="E259:E283" si="46">Acid_HA(C259,0.1,9.25)</f>
        <v>2.8175888268384611E-5</v>
      </c>
      <c r="F259" s="1">
        <f t="shared" ref="F259:F283" si="47">Base_A(C259,0.1,9.25)</f>
        <v>9.9971824111731611E-2</v>
      </c>
      <c r="G259" s="1">
        <f t="shared" ref="G259:G283" si="48">Acid_HHHT(C259,0.05,2.15,7.2,12.15)</f>
        <v>5.1432041758809175E-19</v>
      </c>
      <c r="H259" s="1">
        <f t="shared" ref="H259:H283" si="49">Amp_HHT(C259,0.05,2.15,7.2,12.15)</f>
        <v>2.2973849164485708E-8</v>
      </c>
      <c r="I259" s="1">
        <f t="shared" ref="I259:I283" si="50">Amp_HT(C259,0.05,2.15,7.2,12.15)</f>
        <v>9.1460540875972149E-3</v>
      </c>
      <c r="J259" s="1">
        <f t="shared" ref="J259:J283" si="51">Base_T(C259,0.05,2.15,7.2,12.15)</f>
        <v>4.0853922938553618E-2</v>
      </c>
      <c r="K259" s="1">
        <f t="shared" ref="K259:K283" si="52">C259+E259-H259-2*I259-3*J259</f>
        <v>-0.14082572407627758</v>
      </c>
      <c r="L259" s="1">
        <f t="shared" ref="L259:L283" si="53">C259+D259+(C259/(C259+10^-9.25))*F259+(C259/(C259+10^-2.15))*H259 +(C259/(C259+10^-7.2))*I259 +(10^-12.15/(C259+10^-12.15))*I259</f>
        <v>7.0596972582861656E-2</v>
      </c>
      <c r="M259" s="9">
        <f>2.302585*0.05*SUM($L$3:L259)</f>
        <v>1.3663667723805879</v>
      </c>
    </row>
    <row r="260" spans="2:13">
      <c r="B260" s="2">
        <f t="shared" ref="B260:B283" si="54">pH(B259,0.05,14)</f>
        <v>12.850000000000048</v>
      </c>
      <c r="C260" s="1">
        <f t="shared" si="44"/>
        <v>1.4125375446225994E-13</v>
      </c>
      <c r="D260" s="1">
        <f t="shared" si="45"/>
        <v>7.079457843842156E-2</v>
      </c>
      <c r="E260" s="1">
        <f t="shared" si="46"/>
        <v>2.5112556326143437E-5</v>
      </c>
      <c r="F260" s="1">
        <f t="shared" si="47"/>
        <v>9.9974887443673874E-2</v>
      </c>
      <c r="G260" s="1">
        <f t="shared" si="48"/>
        <v>3.7150109053238264E-19</v>
      </c>
      <c r="H260" s="1">
        <f t="shared" si="49"/>
        <v>1.861916038534601E-8</v>
      </c>
      <c r="I260" s="1">
        <f t="shared" si="50"/>
        <v>8.316873443762177E-3</v>
      </c>
      <c r="J260" s="1">
        <f t="shared" si="51"/>
        <v>4.168310793707744E-2</v>
      </c>
      <c r="K260" s="1">
        <f t="shared" si="52"/>
        <v>-0.14165797676144967</v>
      </c>
      <c r="L260" s="1">
        <f t="shared" si="53"/>
        <v>7.7753168558615859E-2</v>
      </c>
      <c r="M260" s="9">
        <f>2.302585*0.05*SUM($L$3:L260)</f>
        <v>1.3753184363618649</v>
      </c>
    </row>
    <row r="261" spans="2:13">
      <c r="B261" s="2">
        <f t="shared" si="54"/>
        <v>12.900000000000048</v>
      </c>
      <c r="C261" s="1">
        <f t="shared" si="44"/>
        <v>1.2589254117940272E-13</v>
      </c>
      <c r="D261" s="1">
        <f t="shared" si="45"/>
        <v>7.9432823472436978E-2</v>
      </c>
      <c r="E261" s="1">
        <f t="shared" si="46"/>
        <v>2.2382200635111959E-5</v>
      </c>
      <c r="F261" s="1">
        <f t="shared" si="47"/>
        <v>9.9977617799364898E-2</v>
      </c>
      <c r="G261" s="1">
        <f t="shared" si="48"/>
        <v>2.6784776130810304E-19</v>
      </c>
      <c r="H261" s="1">
        <f t="shared" si="49"/>
        <v>1.5062186504328372E-8</v>
      </c>
      <c r="I261" s="1">
        <f t="shared" si="50"/>
        <v>7.5489755864832078E-3</v>
      </c>
      <c r="J261" s="1">
        <f t="shared" si="51"/>
        <v>4.2451009351330289E-2</v>
      </c>
      <c r="K261" s="1">
        <f t="shared" si="52"/>
        <v>-0.14242861208838278</v>
      </c>
      <c r="L261" s="1">
        <f t="shared" si="53"/>
        <v>8.5864450320762384E-2</v>
      </c>
      <c r="M261" s="9">
        <f>2.302585*0.05*SUM($L$3:L261)</f>
        <v>1.3852039461289565</v>
      </c>
    </row>
    <row r="262" spans="2:13">
      <c r="B262" s="2">
        <f t="shared" si="54"/>
        <v>12.950000000000049</v>
      </c>
      <c r="C262" s="1">
        <f t="shared" si="44"/>
        <v>1.1220184543018368E-13</v>
      </c>
      <c r="D262" s="1">
        <f t="shared" si="45"/>
        <v>8.9125093813384612E-2</v>
      </c>
      <c r="E262" s="1">
        <f t="shared" si="46"/>
        <v>1.9948642872150787E-5</v>
      </c>
      <c r="F262" s="1">
        <f t="shared" si="47"/>
        <v>9.9980051357127842E-2</v>
      </c>
      <c r="G262" s="1">
        <f t="shared" si="48"/>
        <v>1.9278705295787759E-19</v>
      </c>
      <c r="H262" s="1">
        <f t="shared" si="49"/>
        <v>1.2164040698447859E-8</v>
      </c>
      <c r="I262" s="1">
        <f t="shared" si="50"/>
        <v>6.8403427660352779E-3</v>
      </c>
      <c r="J262" s="1">
        <f t="shared" si="51"/>
        <v>4.3159645069924021E-2</v>
      </c>
      <c r="K262" s="1">
        <f t="shared" si="52"/>
        <v>-0.14313968426289894</v>
      </c>
      <c r="L262" s="1">
        <f t="shared" si="53"/>
        <v>9.5049587396139112E-2</v>
      </c>
      <c r="M262" s="9">
        <f>2.302585*0.05*SUM($L$3:L262)</f>
        <v>1.3961469338386834</v>
      </c>
    </row>
    <row r="263" spans="2:13">
      <c r="B263" s="2">
        <f t="shared" si="54"/>
        <v>13.00000000000005</v>
      </c>
      <c r="C263" s="1">
        <f t="shared" si="44"/>
        <v>9.9999999999988542E-14</v>
      </c>
      <c r="D263" s="1">
        <f t="shared" si="45"/>
        <v>0.10000000000001145</v>
      </c>
      <c r="E263" s="1">
        <f t="shared" si="46"/>
        <v>1.7779632384968366E-5</v>
      </c>
      <c r="F263" s="1">
        <f t="shared" si="47"/>
        <v>9.9982220367615032E-2</v>
      </c>
      <c r="G263" s="1">
        <f t="shared" si="48"/>
        <v>1.3854399284471927E-19</v>
      </c>
      <c r="H263" s="1">
        <f t="shared" si="49"/>
        <v>9.8081635686176428E-9</v>
      </c>
      <c r="I263" s="1">
        <f t="shared" si="50"/>
        <v>6.1885328394830699E-3</v>
      </c>
      <c r="J263" s="1">
        <f t="shared" si="51"/>
        <v>4.3811457352353367E-2</v>
      </c>
      <c r="K263" s="1">
        <f t="shared" si="52"/>
        <v>-0.14379366791170484</v>
      </c>
      <c r="L263" s="1">
        <f t="shared" si="53"/>
        <v>0.10544036019461403</v>
      </c>
      <c r="M263" s="9">
        <f>2.302585*0.05*SUM($L$3:L263)</f>
        <v>1.4082862034276191</v>
      </c>
    </row>
    <row r="264" spans="2:13">
      <c r="B264" s="2">
        <f t="shared" si="54"/>
        <v>13.05000000000005</v>
      </c>
      <c r="C264" s="1">
        <f t="shared" si="44"/>
        <v>8.9125093813364201E-14</v>
      </c>
      <c r="D264" s="1">
        <f t="shared" si="45"/>
        <v>0.11220184543020938</v>
      </c>
      <c r="E264" s="1">
        <f t="shared" si="46"/>
        <v>1.5846420436221869E-5</v>
      </c>
      <c r="F264" s="1">
        <f t="shared" si="47"/>
        <v>9.9984153579563792E-2</v>
      </c>
      <c r="G264" s="1">
        <f t="shared" si="48"/>
        <v>9.9419824854243526E-20</v>
      </c>
      <c r="H264" s="1">
        <f t="shared" si="49"/>
        <v>7.8971973973077699E-9</v>
      </c>
      <c r="I264" s="1">
        <f t="shared" si="50"/>
        <v>5.5907876058740686E-3</v>
      </c>
      <c r="J264" s="1">
        <f t="shared" si="51"/>
        <v>4.4409204496928534E-2</v>
      </c>
      <c r="K264" s="1">
        <f t="shared" si="52"/>
        <v>-0.14439335017920579</v>
      </c>
      <c r="L264" s="1">
        <f t="shared" si="53"/>
        <v>0.11718334662288793</v>
      </c>
      <c r="M264" s="9">
        <f>2.302585*0.05*SUM($L$3:L264)</f>
        <v>1.4217774342368021</v>
      </c>
    </row>
    <row r="265" spans="2:13">
      <c r="B265" s="2">
        <f t="shared" si="54"/>
        <v>13.100000000000051</v>
      </c>
      <c r="C265" s="1">
        <f t="shared" si="44"/>
        <v>7.9432823472418793E-14</v>
      </c>
      <c r="D265" s="1">
        <f t="shared" si="45"/>
        <v>0.12589254117943155</v>
      </c>
      <c r="E265" s="1">
        <f t="shared" si="46"/>
        <v>1.4123380465709397E-5</v>
      </c>
      <c r="F265" s="1">
        <f t="shared" si="47"/>
        <v>9.9985876619534286E-2</v>
      </c>
      <c r="G265" s="1">
        <f t="shared" si="48"/>
        <v>7.1250241027979092E-20</v>
      </c>
      <c r="H265" s="1">
        <f t="shared" si="49"/>
        <v>6.3501844158449356E-9</v>
      </c>
      <c r="I265" s="1">
        <f t="shared" si="50"/>
        <v>5.0441307772123413E-3</v>
      </c>
      <c r="J265" s="1">
        <f t="shared" si="51"/>
        <v>4.4955862872603253E-2</v>
      </c>
      <c r="K265" s="1">
        <f t="shared" si="52"/>
        <v>-0.14494173314187372</v>
      </c>
      <c r="L265" s="1">
        <f t="shared" si="53"/>
        <v>0.13044193452208652</v>
      </c>
      <c r="M265" s="9">
        <f>2.302585*0.05*SUM($L$3:L265)</f>
        <v>1.4367951163268791</v>
      </c>
    </row>
    <row r="266" spans="2:13">
      <c r="B266" s="2">
        <f t="shared" si="54"/>
        <v>13.150000000000052</v>
      </c>
      <c r="C266" s="1">
        <f t="shared" si="44"/>
        <v>7.0794578438405336E-14</v>
      </c>
      <c r="D266" s="1">
        <f t="shared" si="45"/>
        <v>0.1412537544622923</v>
      </c>
      <c r="E266" s="1">
        <f t="shared" si="46"/>
        <v>1.2587669424248823E-5</v>
      </c>
      <c r="F266" s="1">
        <f t="shared" si="47"/>
        <v>9.9987412330575759E-2</v>
      </c>
      <c r="G266" s="1">
        <f t="shared" si="48"/>
        <v>5.1000833629719173E-20</v>
      </c>
      <c r="H266" s="1">
        <f t="shared" si="49"/>
        <v>5.1000833629725266E-9</v>
      </c>
      <c r="I266" s="1">
        <f t="shared" si="50"/>
        <v>4.5454540818101134E-3</v>
      </c>
      <c r="J266" s="1">
        <f t="shared" si="51"/>
        <v>4.5454540818106529E-2</v>
      </c>
      <c r="K266" s="1">
        <f t="shared" si="52"/>
        <v>-0.14544194804852814</v>
      </c>
      <c r="L266" s="1">
        <f t="shared" si="53"/>
        <v>0.14539857663083455</v>
      </c>
      <c r="M266" s="9">
        <f>2.302585*0.05*SUM($L$3:L266)</f>
        <v>1.4535347454054544</v>
      </c>
    </row>
    <row r="267" spans="2:13">
      <c r="B267" s="2">
        <f t="shared" si="54"/>
        <v>13.200000000000053</v>
      </c>
      <c r="C267" s="1">
        <f t="shared" si="44"/>
        <v>6.3095734448011692E-14</v>
      </c>
      <c r="D267" s="1">
        <f t="shared" si="45"/>
        <v>0.15848931924613052</v>
      </c>
      <c r="E267" s="1">
        <f t="shared" si="46"/>
        <v>1.121892575884439E-5</v>
      </c>
      <c r="F267" s="1">
        <f t="shared" si="47"/>
        <v>9.9988781074241154E-2</v>
      </c>
      <c r="G267" s="1">
        <f t="shared" si="48"/>
        <v>3.6466342306992574E-20</v>
      </c>
      <c r="H267" s="1">
        <f t="shared" si="49"/>
        <v>4.0915909029343064E-9</v>
      </c>
      <c r="I267" s="1">
        <f t="shared" si="50"/>
        <v>4.091590902934799E-3</v>
      </c>
      <c r="J267" s="1">
        <f t="shared" si="51"/>
        <v>4.5908405005474301E-2</v>
      </c>
      <c r="K267" s="1">
        <f t="shared" si="52"/>
        <v>-0.14589718198806145</v>
      </c>
      <c r="L267" s="1">
        <f t="shared" si="53"/>
        <v>0.16225730955809242</v>
      </c>
      <c r="M267" s="9">
        <f>2.302585*0.05*SUM($L$3:L267)</f>
        <v>1.4722153077618956</v>
      </c>
    </row>
    <row r="268" spans="2:13">
      <c r="B268" s="2">
        <f t="shared" si="54"/>
        <v>13.250000000000053</v>
      </c>
      <c r="C268" s="1">
        <f t="shared" si="44"/>
        <v>5.6234132519028008E-14</v>
      </c>
      <c r="D268" s="1">
        <f t="shared" si="45"/>
        <v>0.17782794100391411</v>
      </c>
      <c r="E268" s="1">
        <f t="shared" si="46"/>
        <v>9.9990000999887737E-6</v>
      </c>
      <c r="F268" s="1">
        <f t="shared" si="47"/>
        <v>9.9990000999900019E-2</v>
      </c>
      <c r="G268" s="1">
        <f t="shared" si="48"/>
        <v>2.6047998359916942E-20</v>
      </c>
      <c r="H268" s="1">
        <f t="shared" si="49"/>
        <v>3.2792487061676264E-9</v>
      </c>
      <c r="I268" s="1">
        <f t="shared" si="50"/>
        <v>3.679377564566363E-3</v>
      </c>
      <c r="J268" s="1">
        <f t="shared" si="51"/>
        <v>4.6320619156184933E-2</v>
      </c>
      <c r="K268" s="1">
        <f t="shared" si="52"/>
        <v>-0.14631061687678001</v>
      </c>
      <c r="L268" s="1">
        <f t="shared" si="53"/>
        <v>0.18124656344507223</v>
      </c>
      <c r="M268" s="9">
        <f>2.302585*0.05*SUM($L$3:L268)</f>
        <v>1.493082088676404</v>
      </c>
    </row>
    <row r="269" spans="2:13">
      <c r="B269" s="2">
        <f t="shared" si="54"/>
        <v>13.300000000000054</v>
      </c>
      <c r="C269" s="1">
        <f t="shared" si="44"/>
        <v>5.0118723362720997E-14</v>
      </c>
      <c r="D269" s="1">
        <f t="shared" si="45"/>
        <v>0.19952623149691276</v>
      </c>
      <c r="E269" s="1">
        <f t="shared" si="46"/>
        <v>8.9117151238898925E-6</v>
      </c>
      <c r="F269" s="1">
        <f t="shared" si="47"/>
        <v>9.9991088284876115E-2</v>
      </c>
      <c r="G269" s="1">
        <f t="shared" si="48"/>
        <v>1.858933345678816E-20</v>
      </c>
      <c r="H269" s="1">
        <f t="shared" si="49"/>
        <v>2.6258131437228438E-9</v>
      </c>
      <c r="I269" s="1">
        <f t="shared" si="50"/>
        <v>3.3057028932562274E-3</v>
      </c>
      <c r="J269" s="1">
        <f t="shared" si="51"/>
        <v>4.6694294480930626E-2</v>
      </c>
      <c r="K269" s="1">
        <f t="shared" si="52"/>
        <v>-0.14668538013994348</v>
      </c>
      <c r="L269" s="1">
        <f t="shared" si="53"/>
        <v>0.20262229449312014</v>
      </c>
      <c r="M269" s="9">
        <f>2.302585*0.05*SUM($L$3:L269)</f>
        <v>1.5164098414746761</v>
      </c>
    </row>
    <row r="270" spans="2:13">
      <c r="B270" s="2">
        <f t="shared" si="54"/>
        <v>13.350000000000055</v>
      </c>
      <c r="C270" s="1">
        <f t="shared" si="44"/>
        <v>4.4668359215090688E-14</v>
      </c>
      <c r="D270" s="1">
        <f t="shared" si="45"/>
        <v>0.22387211385686215</v>
      </c>
      <c r="E270" s="1">
        <f t="shared" si="46"/>
        <v>7.9426514400120764E-6</v>
      </c>
      <c r="F270" s="1">
        <f t="shared" si="47"/>
        <v>9.9992057348559982E-2</v>
      </c>
      <c r="G270" s="1">
        <f t="shared" si="48"/>
        <v>1.3255545674379359E-20</v>
      </c>
      <c r="H270" s="1">
        <f t="shared" si="49"/>
        <v>2.1008624101683857E-9</v>
      </c>
      <c r="I270" s="1">
        <f t="shared" si="50"/>
        <v>2.9675470304498654E-3</v>
      </c>
      <c r="J270" s="1">
        <f t="shared" si="51"/>
        <v>4.7032450868687729E-2</v>
      </c>
      <c r="K270" s="1">
        <f t="shared" si="52"/>
        <v>-0.14702450611634063</v>
      </c>
      <c r="L270" s="1">
        <f t="shared" si="53"/>
        <v>0.22667147829384149</v>
      </c>
      <c r="M270" s="9">
        <f>2.302585*0.05*SUM($L$3:L270)</f>
        <v>1.5425063587670373</v>
      </c>
    </row>
    <row r="271" spans="2:13">
      <c r="B271" s="2">
        <f t="shared" si="54"/>
        <v>13.400000000000055</v>
      </c>
      <c r="C271" s="1">
        <f t="shared" si="44"/>
        <v>3.9810717055344645E-14</v>
      </c>
      <c r="D271" s="1">
        <f t="shared" si="45"/>
        <v>0.25118864315099004</v>
      </c>
      <c r="E271" s="1">
        <f t="shared" si="46"/>
        <v>7.0789566920856752E-6</v>
      </c>
      <c r="F271" s="1">
        <f t="shared" si="47"/>
        <v>9.9992921043307911E-2</v>
      </c>
      <c r="G271" s="1">
        <f t="shared" si="48"/>
        <v>9.4451702823886732E-21</v>
      </c>
      <c r="H271" s="1">
        <f t="shared" si="49"/>
        <v>1.6796151837485446E-9</v>
      </c>
      <c r="I271" s="1">
        <f t="shared" si="50"/>
        <v>2.6620106706777289E-3</v>
      </c>
      <c r="J271" s="1">
        <f t="shared" si="51"/>
        <v>4.7337987649707092E-2</v>
      </c>
      <c r="K271" s="1">
        <f t="shared" si="52"/>
        <v>-0.14733090701336002</v>
      </c>
      <c r="L271" s="1">
        <f t="shared" si="53"/>
        <v>0.25371600793592053</v>
      </c>
      <c r="M271" s="9">
        <f>2.302585*0.05*SUM($L$3:L271)</f>
        <v>1.5717164924736939</v>
      </c>
    </row>
    <row r="272" spans="2:13">
      <c r="B272" s="2">
        <f t="shared" si="54"/>
        <v>13.450000000000056</v>
      </c>
      <c r="C272" s="1">
        <f t="shared" si="44"/>
        <v>3.5481338923352958E-14</v>
      </c>
      <c r="D272" s="1">
        <f t="shared" si="45"/>
        <v>0.28183829312648184</v>
      </c>
      <c r="E272" s="1">
        <f t="shared" si="46"/>
        <v>6.3091753627478427E-6</v>
      </c>
      <c r="F272" s="1">
        <f t="shared" si="47"/>
        <v>9.9993690824637244E-2</v>
      </c>
      <c r="G272" s="1">
        <f t="shared" si="48"/>
        <v>6.7256086158918208E-21</v>
      </c>
      <c r="H272" s="1">
        <f t="shared" si="49"/>
        <v>1.3419353416520695E-9</v>
      </c>
      <c r="I272" s="1">
        <f t="shared" si="50"/>
        <v>2.3863359876637293E-3</v>
      </c>
      <c r="J272" s="1">
        <f t="shared" si="51"/>
        <v>4.761366267040093E-2</v>
      </c>
      <c r="K272" s="1">
        <f t="shared" si="52"/>
        <v>-0.14760735215306736</v>
      </c>
      <c r="L272" s="1">
        <f t="shared" si="53"/>
        <v>0.28411704724144432</v>
      </c>
      <c r="M272" s="9">
        <f>2.302585*0.05*SUM($L$3:L272)</f>
        <v>1.6044266750348162</v>
      </c>
    </row>
    <row r="273" spans="1:13">
      <c r="B273" s="2">
        <f t="shared" si="54"/>
        <v>13.500000000000057</v>
      </c>
      <c r="C273" s="1">
        <f t="shared" si="44"/>
        <v>3.1622776601679656E-14</v>
      </c>
      <c r="D273" s="1">
        <f t="shared" si="45"/>
        <v>0.3162277660168793</v>
      </c>
      <c r="E273" s="1">
        <f t="shared" si="46"/>
        <v>5.6230970419185329E-6</v>
      </c>
      <c r="F273" s="1">
        <f t="shared" si="47"/>
        <v>9.9994376902958093E-2</v>
      </c>
      <c r="G273" s="1">
        <f t="shared" si="48"/>
        <v>4.7862078416971827E-21</v>
      </c>
      <c r="H273" s="1">
        <f t="shared" si="49"/>
        <v>1.0714984668790437E-9</v>
      </c>
      <c r="I273" s="1">
        <f t="shared" si="50"/>
        <v>2.1379205115109648E-3</v>
      </c>
      <c r="J273" s="1">
        <f t="shared" si="51"/>
        <v>4.7862078416990569E-2</v>
      </c>
      <c r="K273" s="1">
        <f t="shared" si="52"/>
        <v>-0.14785645424841856</v>
      </c>
      <c r="L273" s="1">
        <f t="shared" si="53"/>
        <v>0.31827989629653974</v>
      </c>
      <c r="M273" s="9">
        <f>2.302585*0.05*SUM($L$3:L273)</f>
        <v>1.6410700007855143</v>
      </c>
    </row>
    <row r="274" spans="1:13">
      <c r="B274" s="2">
        <f t="shared" si="54"/>
        <v>13.550000000000058</v>
      </c>
      <c r="C274" s="1">
        <f t="shared" si="44"/>
        <v>2.8183829312640803E-14</v>
      </c>
      <c r="D274" s="1">
        <f t="shared" si="45"/>
        <v>0.35481338923362249</v>
      </c>
      <c r="E274" s="1">
        <f t="shared" si="46"/>
        <v>5.0116211602175309E-6</v>
      </c>
      <c r="F274" s="1">
        <f t="shared" si="47"/>
        <v>9.99949883788398E-2</v>
      </c>
      <c r="G274" s="1">
        <f t="shared" si="48"/>
        <v>3.4042050185895569E-21</v>
      </c>
      <c r="H274" s="1">
        <f t="shared" si="49"/>
        <v>8.5509763962730613E-10</v>
      </c>
      <c r="I274" s="1">
        <f t="shared" si="50"/>
        <v>1.9143251613737951E-3</v>
      </c>
      <c r="J274" s="1">
        <f t="shared" si="51"/>
        <v>4.8085673983528573E-2</v>
      </c>
      <c r="K274" s="1">
        <f t="shared" si="52"/>
        <v>-0.14808066150724253</v>
      </c>
      <c r="L274" s="1">
        <f t="shared" si="53"/>
        <v>0.35665943380239568</v>
      </c>
      <c r="M274" s="9">
        <f>2.302585*0.05*SUM($L$3:L274)</f>
        <v>1.6821319339046088</v>
      </c>
    </row>
    <row r="275" spans="1:13">
      <c r="B275" s="2">
        <f t="shared" si="54"/>
        <v>13.600000000000058</v>
      </c>
      <c r="C275" s="1">
        <f t="shared" si="44"/>
        <v>2.5118864315092431E-14</v>
      </c>
      <c r="D275" s="1">
        <f t="shared" si="45"/>
        <v>0.39810717055355066</v>
      </c>
      <c r="E275" s="1">
        <f t="shared" si="46"/>
        <v>4.4666364041896465E-6</v>
      </c>
      <c r="F275" s="1">
        <f t="shared" si="47"/>
        <v>9.9995533363595818E-2</v>
      </c>
      <c r="G275" s="1">
        <f t="shared" si="48"/>
        <v>2.4200688508365922E-21</v>
      </c>
      <c r="H275" s="1">
        <f t="shared" si="49"/>
        <v>6.82068074168355E-10</v>
      </c>
      <c r="I275" s="1">
        <f t="shared" si="50"/>
        <v>1.7132775408695896E-3</v>
      </c>
      <c r="J275" s="1">
        <f t="shared" si="51"/>
        <v>4.8286721777062336E-2</v>
      </c>
      <c r="K275" s="1">
        <f t="shared" si="52"/>
        <v>-0.14828225445856497</v>
      </c>
      <c r="L275" s="1">
        <f t="shared" si="53"/>
        <v>0.39976620881396718</v>
      </c>
      <c r="M275" s="9">
        <f>2.302585*0.05*SUM($L$3:L275)</f>
        <v>1.7281567177007042</v>
      </c>
    </row>
    <row r="276" spans="1:13">
      <c r="B276" s="2">
        <f t="shared" si="54"/>
        <v>13.650000000000059</v>
      </c>
      <c r="C276" s="1">
        <f t="shared" si="44"/>
        <v>2.2387211385680357E-14</v>
      </c>
      <c r="D276" s="1">
        <f t="shared" si="45"/>
        <v>0.44668359215102377</v>
      </c>
      <c r="E276" s="1">
        <f t="shared" si="46"/>
        <v>3.9809132225245084E-6</v>
      </c>
      <c r="F276" s="1">
        <f t="shared" si="47"/>
        <v>9.9996019086777466E-2</v>
      </c>
      <c r="G276" s="1">
        <f t="shared" si="48"/>
        <v>1.7196856904575226E-21</v>
      </c>
      <c r="H276" s="1">
        <f t="shared" si="49"/>
        <v>5.4381236414457985E-10</v>
      </c>
      <c r="I276" s="1">
        <f t="shared" si="50"/>
        <v>1.5326714849158607E-3</v>
      </c>
      <c r="J276" s="1">
        <f t="shared" si="51"/>
        <v>4.8467327971271776E-2</v>
      </c>
      <c r="K276" s="1">
        <f t="shared" si="52"/>
        <v>-0.1484633465142145</v>
      </c>
      <c r="L276" s="1">
        <f t="shared" si="53"/>
        <v>0.44817326329639551</v>
      </c>
      <c r="M276" s="9">
        <f>2.302585*0.05*SUM($L$3:L276)</f>
        <v>1.7797545693740708</v>
      </c>
    </row>
    <row r="277" spans="1:13">
      <c r="B277" s="2">
        <f t="shared" si="54"/>
        <v>13.70000000000006</v>
      </c>
      <c r="C277" s="1">
        <f t="shared" si="44"/>
        <v>1.9952623149686054E-14</v>
      </c>
      <c r="D277" s="1">
        <f t="shared" si="45"/>
        <v>0.50118723362734119</v>
      </c>
      <c r="E277" s="1">
        <f t="shared" si="46"/>
        <v>3.5480080042607646E-6</v>
      </c>
      <c r="F277" s="1">
        <f t="shared" si="47"/>
        <v>9.9996451991995736E-2</v>
      </c>
      <c r="G277" s="1">
        <f t="shared" si="48"/>
        <v>1.2215162007625812E-21</v>
      </c>
      <c r="H277" s="1">
        <f t="shared" si="49"/>
        <v>4.3341030319635162E-10</v>
      </c>
      <c r="I277" s="1">
        <f t="shared" si="50"/>
        <v>1.3705637194848144E-3</v>
      </c>
      <c r="J277" s="1">
        <f t="shared" si="51"/>
        <v>4.8629435847104885E-2</v>
      </c>
      <c r="K277" s="1">
        <f t="shared" si="52"/>
        <v>-0.14862588740567037</v>
      </c>
      <c r="L277" s="1">
        <f t="shared" si="53"/>
        <v>0.50252377676386784</v>
      </c>
      <c r="M277" s="9">
        <f>2.302585*0.05*SUM($L$3:L277)</f>
        <v>1.8376097549000623</v>
      </c>
    </row>
    <row r="278" spans="1:13">
      <c r="B278" s="2">
        <f t="shared" si="54"/>
        <v>13.75000000000006</v>
      </c>
      <c r="C278" s="1">
        <f t="shared" si="44"/>
        <v>1.7782794100386756E-14</v>
      </c>
      <c r="D278" s="1">
        <f t="shared" si="45"/>
        <v>0.56234132519042723</v>
      </c>
      <c r="E278" s="1">
        <f t="shared" si="46"/>
        <v>3.1621776633301175E-6</v>
      </c>
      <c r="F278" s="1">
        <f t="shared" si="47"/>
        <v>9.9996837822336676E-2</v>
      </c>
      <c r="G278" s="1">
        <f t="shared" si="48"/>
        <v>8.6735278203348706E-22</v>
      </c>
      <c r="H278" s="1">
        <f t="shared" si="49"/>
        <v>3.4529936192710385E-10</v>
      </c>
      <c r="I278" s="1">
        <f t="shared" si="50"/>
        <v>1.2251683690556372E-3</v>
      </c>
      <c r="J278" s="1">
        <f t="shared" si="51"/>
        <v>4.8774831285644998E-2</v>
      </c>
      <c r="K278" s="1">
        <f t="shared" si="52"/>
        <v>-0.14877166876266451</v>
      </c>
      <c r="L278" s="1">
        <f t="shared" si="53"/>
        <v>0.56353963523161155</v>
      </c>
      <c r="M278" s="9">
        <f>2.302585*0.05*SUM($L$3:L278)</f>
        <v>1.9024896504495512</v>
      </c>
    </row>
    <row r="279" spans="1:13">
      <c r="B279" s="2">
        <f t="shared" si="54"/>
        <v>13.800000000000061</v>
      </c>
      <c r="C279" s="1">
        <f t="shared" si="44"/>
        <v>1.5848931924608904E-14</v>
      </c>
      <c r="D279" s="1">
        <f t="shared" si="45"/>
        <v>0.63095734448028207</v>
      </c>
      <c r="E279" s="1">
        <f t="shared" si="46"/>
        <v>2.8183035006792427E-6</v>
      </c>
      <c r="F279" s="1">
        <f t="shared" si="47"/>
        <v>9.9997181696499321E-2</v>
      </c>
      <c r="G279" s="1">
        <f t="shared" si="48"/>
        <v>6.1567935849027728E-22</v>
      </c>
      <c r="H279" s="1">
        <f t="shared" si="49"/>
        <v>2.7501386746367636E-10</v>
      </c>
      <c r="I279" s="1">
        <f t="shared" si="50"/>
        <v>1.0948499263895406E-3</v>
      </c>
      <c r="J279" s="1">
        <f t="shared" si="51"/>
        <v>4.89051497985966E-2</v>
      </c>
      <c r="K279" s="1">
        <f t="shared" si="52"/>
        <v>-0.14890233122006621</v>
      </c>
      <c r="L279" s="1">
        <f t="shared" si="53"/>
        <v>0.63203103897841539</v>
      </c>
      <c r="M279" s="9">
        <f>2.302585*0.05*SUM($L$3:L279)</f>
        <v>1.9752549099438568</v>
      </c>
    </row>
    <row r="280" spans="1:13">
      <c r="B280" s="2">
        <f t="shared" si="54"/>
        <v>13.850000000000062</v>
      </c>
      <c r="C280" s="1">
        <f t="shared" si="44"/>
        <v>1.4125375446225533E-14</v>
      </c>
      <c r="D280" s="1">
        <f t="shared" si="45"/>
        <v>0.70794578438423872</v>
      </c>
      <c r="E280" s="1">
        <f t="shared" si="46"/>
        <v>2.5118233373596278E-6</v>
      </c>
      <c r="F280" s="1">
        <f t="shared" si="47"/>
        <v>9.9997488176662638E-2</v>
      </c>
      <c r="G280" s="1">
        <f t="shared" si="48"/>
        <v>4.3690800631402231E-22</v>
      </c>
      <c r="H280" s="1">
        <f t="shared" si="49"/>
        <v>2.1897271503416281E-10</v>
      </c>
      <c r="I280" s="1">
        <f t="shared" si="50"/>
        <v>9.7811518934522949E-4</v>
      </c>
      <c r="J280" s="1">
        <f t="shared" si="51"/>
        <v>4.9021884591682052E-2</v>
      </c>
      <c r="K280" s="1">
        <f t="shared" si="52"/>
        <v>-0.14901937254935785</v>
      </c>
      <c r="L280" s="1">
        <f t="shared" si="53"/>
        <v>0.70890727736625914</v>
      </c>
      <c r="M280" s="9">
        <f>2.302585*0.05*SUM($L$3:L280)</f>
        <v>2.0568708731065759</v>
      </c>
    </row>
    <row r="281" spans="1:13">
      <c r="B281" s="2">
        <f t="shared" si="54"/>
        <v>13.900000000000063</v>
      </c>
      <c r="C281" s="1">
        <f t="shared" si="44"/>
        <v>1.258925411793986E-14</v>
      </c>
      <c r="D281" s="1">
        <f t="shared" si="45"/>
        <v>0.79432823472439584</v>
      </c>
      <c r="E281" s="1">
        <f t="shared" si="46"/>
        <v>2.2386710209666481E-6</v>
      </c>
      <c r="F281" s="1">
        <f t="shared" si="47"/>
        <v>9.9997761328979029E-2</v>
      </c>
      <c r="G281" s="1">
        <f t="shared" si="48"/>
        <v>3.0996659893332924E-22</v>
      </c>
      <c r="H281" s="1">
        <f t="shared" si="49"/>
        <v>1.7430702800893893E-10</v>
      </c>
      <c r="I281" s="1">
        <f t="shared" si="50"/>
        <v>8.7360457169604114E-4</v>
      </c>
      <c r="J281" s="1">
        <f t="shared" si="51"/>
        <v>4.9126395253996938E-2</v>
      </c>
      <c r="K281" s="1">
        <f t="shared" si="52"/>
        <v>-0.14912415640865639</v>
      </c>
      <c r="L281" s="1">
        <f t="shared" si="53"/>
        <v>0.79518881439230904</v>
      </c>
      <c r="M281" s="9">
        <f>2.302585*0.05*SUM($L$3:L281)</f>
        <v>2.1484203649159515</v>
      </c>
    </row>
    <row r="282" spans="1:13">
      <c r="B282" s="2">
        <f t="shared" si="54"/>
        <v>13.950000000000063</v>
      </c>
      <c r="C282" s="1">
        <f t="shared" si="44"/>
        <v>1.1220184543018E-14</v>
      </c>
      <c r="D282" s="1">
        <f t="shared" si="45"/>
        <v>0.89125093813387535</v>
      </c>
      <c r="E282" s="1">
        <f t="shared" si="46"/>
        <v>1.9952225050458463E-6</v>
      </c>
      <c r="F282" s="1">
        <f t="shared" si="47"/>
        <v>9.9998004777494959E-2</v>
      </c>
      <c r="G282" s="1">
        <f t="shared" si="48"/>
        <v>2.1985729219855843E-22</v>
      </c>
      <c r="H282" s="1">
        <f t="shared" si="49"/>
        <v>1.3872057325022855E-10</v>
      </c>
      <c r="I282" s="1">
        <f t="shared" si="50"/>
        <v>7.8008310992709736E-4</v>
      </c>
      <c r="J282" s="1">
        <f t="shared" si="51"/>
        <v>4.9219916751352337E-2</v>
      </c>
      <c r="K282" s="1">
        <f t="shared" si="52"/>
        <v>-0.1492179213901155</v>
      </c>
      <c r="L282" s="1">
        <f t="shared" si="53"/>
        <v>0.89202084597202858</v>
      </c>
      <c r="M282" s="9">
        <f>2.302585*0.05*SUM($L$3:L282)</f>
        <v>2.2511180558970767</v>
      </c>
    </row>
    <row r="283" spans="1:13">
      <c r="B283" s="2">
        <f t="shared" si="54"/>
        <v>14</v>
      </c>
      <c r="C283" s="1">
        <f t="shared" si="44"/>
        <v>1E-14</v>
      </c>
      <c r="D283" s="1">
        <f t="shared" si="45"/>
        <v>1</v>
      </c>
      <c r="E283" s="1">
        <f t="shared" si="46"/>
        <v>1.7782477878246524E-6</v>
      </c>
      <c r="F283" s="1">
        <f t="shared" si="47"/>
        <v>9.999822175221218E-2</v>
      </c>
      <c r="G283" s="1">
        <f t="shared" si="48"/>
        <v>1.5591157315218995E-22</v>
      </c>
      <c r="H283" s="1">
        <f t="shared" si="49"/>
        <v>1.1037694094979203E-10</v>
      </c>
      <c r="I283" s="1">
        <f t="shared" si="50"/>
        <v>6.9643141553527846E-4</v>
      </c>
      <c r="J283" s="1">
        <f t="shared" si="51"/>
        <v>4.9303568474087782E-2</v>
      </c>
      <c r="K283" s="1">
        <f t="shared" si="52"/>
        <v>-0.14930179011591302</v>
      </c>
      <c r="L283" s="1">
        <f t="shared" si="53"/>
        <v>1.0006885094077358</v>
      </c>
      <c r="M283" s="9">
        <f>2.302585*0.05*SUM($L$3:L283)</f>
        <v>2.366326573468807</v>
      </c>
    </row>
    <row r="284" spans="1:13" s="26" customFormat="1">
      <c r="A284" s="32"/>
      <c r="B284" s="6" t="s">
        <v>11</v>
      </c>
      <c r="C284" s="7" t="s">
        <v>12</v>
      </c>
      <c r="D284" s="7" t="s">
        <v>13</v>
      </c>
      <c r="E284" s="7" t="s">
        <v>14</v>
      </c>
      <c r="F284" s="7" t="s">
        <v>15</v>
      </c>
      <c r="G284" s="7" t="s">
        <v>16</v>
      </c>
      <c r="H284" s="7" t="s">
        <v>17</v>
      </c>
      <c r="I284" s="7" t="s">
        <v>18</v>
      </c>
      <c r="J284" s="7" t="s">
        <v>19</v>
      </c>
      <c r="K284" s="7" t="s">
        <v>20</v>
      </c>
      <c r="L284" s="7" t="s">
        <v>21</v>
      </c>
      <c r="M284" s="8" t="s">
        <v>22</v>
      </c>
    </row>
    <row r="285" spans="1:13">
      <c r="A285" s="33"/>
      <c r="B285" s="3" t="s">
        <v>0</v>
      </c>
      <c r="C285" s="4" t="s">
        <v>1</v>
      </c>
      <c r="D285" s="4" t="s">
        <v>2</v>
      </c>
      <c r="E285" s="4" t="s">
        <v>3</v>
      </c>
      <c r="F285" s="4" t="s">
        <v>4</v>
      </c>
      <c r="G285" s="4" t="s">
        <v>5</v>
      </c>
      <c r="H285" s="4" t="s">
        <v>6</v>
      </c>
      <c r="I285" s="4" t="s">
        <v>7</v>
      </c>
      <c r="J285" s="4" t="s">
        <v>8</v>
      </c>
      <c r="K285" s="4" t="s">
        <v>9</v>
      </c>
      <c r="L285" s="4" t="s">
        <v>9</v>
      </c>
      <c r="M285" s="5" t="s">
        <v>10</v>
      </c>
    </row>
  </sheetData>
  <pageMargins left="0.7" right="0.7" top="0.75" bottom="0.75" header="0.3" footer="0.3"/>
  <pageSetup paperSize="9" orientation="portrait" horizontalDpi="3600" verticalDpi="36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MyBufferSheet</vt:lpstr>
      <vt:lpstr>CustomFunctions</vt:lpstr>
      <vt:lpstr>Example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</dc:creator>
  <cp:lastModifiedBy>Francesco</cp:lastModifiedBy>
  <dcterms:created xsi:type="dcterms:W3CDTF">2015-09-12T09:15:20Z</dcterms:created>
  <dcterms:modified xsi:type="dcterms:W3CDTF">2017-03-10T19:09:25Z</dcterms:modified>
</cp:coreProperties>
</file>